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19425" windowHeight="10425" tabRatio="842" activeTab="3"/>
  </bookViews>
  <sheets>
    <sheet name="Cover" sheetId="1" r:id="rId1"/>
    <sheet name="Disclaimer" sheetId="2" r:id="rId2"/>
    <sheet name="Data" sheetId="3" r:id="rId3"/>
    <sheet name="1.Financial Data" sheetId="4" r:id="rId4"/>
    <sheet name="2.Operating KPIs" sheetId="5" r:id="rId5"/>
  </sheets>
  <externalReferences>
    <externalReference r:id="rId6"/>
    <externalReference r:id="rId7"/>
    <externalReference r:id="rId8"/>
    <externalReference r:id="rId9"/>
  </externalReferences>
  <definedNames>
    <definedName name="appname">#REF!</definedName>
    <definedName name="_xlnm.Print_Area" localSheetId="3">'1.Financial Data'!$B$3:$AG$130</definedName>
    <definedName name="_xlnm.Print_Area" localSheetId="4">'2.Operating KPIs'!$A$1:$Z$29</definedName>
    <definedName name="_xlnm.Print_Area" localSheetId="0">Cover!$A$1:$J$28</definedName>
    <definedName name="_xlnm.Print_Area" localSheetId="2">Data!$A$1:$R$42</definedName>
    <definedName name="_xlnm.Print_Area" localSheetId="1">Disclaimer!$A$1:$S$42</definedName>
    <definedName name="Check">'[1]3.Assumptions'!$D$91</definedName>
    <definedName name="CIQWBGuid" hidden="1">"INWIT - Investor Relations - Weekly.xlsx"</definedName>
    <definedName name="Cubo">'[2]0_Home'!$B$65</definedName>
    <definedName name="CV_CURRENCYPAERNT">#REF!</definedName>
    <definedName name="Decommissioning_YearlyImpact">'[1]3.Assumptions'!$D$36</definedName>
    <definedName name="Discount_CashAdv">'[1]3.Assumptions'!$D$46</definedName>
    <definedName name="Discount_MA">'[1]3.Assumptions'!$D$48</definedName>
    <definedName name="Dismantling_Cost">'[1]3.Assumptions'!$D$38</definedName>
    <definedName name="Dvd_Policy">'[1]3.Assumptions'!$D$76</definedName>
    <definedName name="ElabExpand">#REF!</definedName>
    <definedName name="ElenExp">[3]WORK1!$U$2:$U$4</definedName>
    <definedName name="ElenLG">[3]WORK1!$T$2:$T$3</definedName>
    <definedName name="Infrastructural_Sites">'[1]3.Assumptions'!$G$114</definedName>
    <definedName name="Interest_Rate">'[1]3.Assumptions'!$D$80</definedName>
    <definedName name="Interest_Rate_Notcontr.">'[1]3.Assumptions'!$D$87</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"02/19/2017 11:05:59"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TAT_FY15">'[1]3.Assumptions'!$G$12</definedName>
    <definedName name="ISTAT_FY16">'[1]3.Assumptions'!$H$12</definedName>
    <definedName name="ISTAT_FY17">'[1]3.Assumptions'!$I$12</definedName>
    <definedName name="ISTAT_FY18">'[1]3.Assumptions'!$J$12</definedName>
    <definedName name="ISTAT_FY19">'[1]3.Assumptions'!$K$12</definedName>
    <definedName name="ISTAT_FY20">'[1]3.Assumptions'!$L$12</definedName>
    <definedName name="ISTAT_FY21">'[1]3.Assumptions'!$M$12</definedName>
    <definedName name="ISTAT_FY22">'[1]3.Assumptions'!$N$12</definedName>
    <definedName name="ISTAT_FY23">'[1]3.Assumptions'!$O$12</definedName>
    <definedName name="ISTAT_FY24">'[1]3.Assumptions'!$P$12</definedName>
    <definedName name="ISTAT_FY25">'[1]3.Assumptions'!$Q$12</definedName>
    <definedName name="ISTAT_FY26">'[1]3.Assumptions'!$R$12</definedName>
    <definedName name="LG">[4]WORK1!$T$6</definedName>
    <definedName name="LING">[3]WORK1!$T$6</definedName>
    <definedName name="lingua">[3]WORK1!$T$7</definedName>
    <definedName name="Lingua_Get">#REF!</definedName>
    <definedName name="Multiplo_CashAdv">'[1]3.Assumptions'!$D$50</definedName>
    <definedName name="Multiplo_LandAcq">'[1]3.Assumptions'!$D$51</definedName>
    <definedName name="NBV_DismantedSites">'[1]3.Assumptions'!$D$37</definedName>
    <definedName name="NewSites_YearlyImpact">'[1]3.Assumptions'!$D$17</definedName>
    <definedName name="NewTenants_YearlyImpact">'[1]3.Assumptions'!$D$26</definedName>
    <definedName name="nometestata">[3]WORK1!$T$10</definedName>
    <definedName name="NonCash_Interest_Rate">'[1]3.Assumptions'!$D$39</definedName>
    <definedName name="PercDismanted_NotMarkt">'[1]3.Assumptions'!$D$32</definedName>
    <definedName name="PercNotMarkt_MSA">'[1]3.Assumptions'!$D$31</definedName>
    <definedName name="Renegotiation_YearlyImpact">'[1]3.Assumptions'!$D$49</definedName>
    <definedName name="schedule">[3]WORK1!$T$11</definedName>
    <definedName name="Site_Unitary_Cost">'[1]3.Assumptions'!$D$19</definedName>
    <definedName name="_xlnm.Print_Titles" localSheetId="3">'1.Financial Data'!$1:$2</definedName>
    <definedName name="UsefulLife_Capex">'[1]3.Assumptions'!$D$72</definedName>
    <definedName name="vdim1">#REF!</definedName>
    <definedName name="vdim10">#REF!</definedName>
    <definedName name="vdim11">#REF!</definedName>
    <definedName name="vdim12">#REF!</definedName>
    <definedName name="vdim13">#REF!</definedName>
    <definedName name="vdim14">#REF!</definedName>
    <definedName name="vdim15">#REF!</definedName>
    <definedName name="vdim16">#REF!</definedName>
    <definedName name="vdim2">#REF!</definedName>
    <definedName name="vdim3">#REF!</definedName>
    <definedName name="vdim4">#REF!</definedName>
    <definedName name="vdim5">#REF!</definedName>
    <definedName name="vdim6">#REF!</definedName>
    <definedName name="vdim7">#REF!</definedName>
    <definedName name="vdim8">#REF!</definedName>
    <definedName name="vdim9">#REF!</definedName>
    <definedName name="Z_1D0196E2_DA44_4DB7_9EF7_BDF396FFCB9E_.wvu.PrintArea" localSheetId="3" hidden="1">'1.Financial Data'!$C$1:$W$130</definedName>
    <definedName name="Z_1D0196E2_DA44_4DB7_9EF7_BDF396FFCB9E_.wvu.PrintArea" localSheetId="0" hidden="1">Cover!$A$1:$J$28</definedName>
    <definedName name="Z_1D0196E2_DA44_4DB7_9EF7_BDF396FFCB9E_.wvu.PrintArea" localSheetId="2" hidden="1">Data!$A$1:$R$42</definedName>
    <definedName name="Z_1D0196E2_DA44_4DB7_9EF7_BDF396FFCB9E_.wvu.PrintArea" localSheetId="1" hidden="1">Disclaimer!$A$1:$S$43</definedName>
    <definedName name="Z_69535C21_9FE6_49FF_8C76_DB202AC4DC8D_.wvu.PrintArea" localSheetId="3" hidden="1">'1.Financial Data'!$C$1:$T$132</definedName>
    <definedName name="Z_69535C21_9FE6_49FF_8C76_DB202AC4DC8D_.wvu.PrintArea" localSheetId="0" hidden="1">Cover!$A$1:$J$28</definedName>
    <definedName name="Z_69535C21_9FE6_49FF_8C76_DB202AC4DC8D_.wvu.PrintArea" localSheetId="2" hidden="1">Data!$A$1:$R$42</definedName>
    <definedName name="Z_69535C21_9FE6_49FF_8C76_DB202AC4DC8D_.wvu.PrintArea" localSheetId="1" hidden="1">Disclaimer!$A$1:$S$43</definedName>
    <definedName name="Z_71B0A4DF_A151_4888_AD28_56A1189DEF7A_.wvu.PrintArea" localSheetId="3" hidden="1">'1.Financial Data'!$C$1:$W$130</definedName>
    <definedName name="Z_71B0A4DF_A151_4888_AD28_56A1189DEF7A_.wvu.PrintArea" localSheetId="0" hidden="1">Cover!$A$1:$J$28</definedName>
    <definedName name="Z_71B0A4DF_A151_4888_AD28_56A1189DEF7A_.wvu.PrintArea" localSheetId="2" hidden="1">Data!$A$1:$R$42</definedName>
    <definedName name="Z_71B0A4DF_A151_4888_AD28_56A1189DEF7A_.wvu.PrintArea" localSheetId="1" hidden="1">Disclaimer!$A$1:$S$42</definedName>
    <definedName name="Z_71B0A4DF_A151_4888_AD28_56A1189DEF7A_.wvu.PrintTitles" localSheetId="3" hidden="1">'1.Financial Data'!$1:$2</definedName>
    <definedName name="Z_7897F2C7_20A9_4961_B617_DBAAC333AF50_.wvu.PrintArea" localSheetId="0" hidden="1">Cover!$A$1:$J$28</definedName>
    <definedName name="Z_7897F2C7_20A9_4961_B617_DBAAC333AF50_.wvu.PrintArea" localSheetId="2" hidden="1">Data!$A$1:$R$42</definedName>
    <definedName name="Z_7897F2C7_20A9_4961_B617_DBAAC333AF50_.wvu.PrintArea" localSheetId="1" hidden="1">Disclaimer!$A$1:$S$42</definedName>
    <definedName name="Z_CD2548A9_7BE4_4403_91CD_580D6B673AE0_.wvu.PrintArea" localSheetId="3" hidden="1">'1.Financial Data'!$C$1:$T$132</definedName>
    <definedName name="Z_CD2548A9_7BE4_4403_91CD_580D6B673AE0_.wvu.PrintArea" localSheetId="0" hidden="1">Cover!$A$1:$J$28</definedName>
    <definedName name="Z_CD2548A9_7BE4_4403_91CD_580D6B673AE0_.wvu.PrintArea" localSheetId="2" hidden="1">Data!$A$1:$R$42</definedName>
    <definedName name="Z_CD2548A9_7BE4_4403_91CD_580D6B673AE0_.wvu.PrintArea" localSheetId="1" hidden="1">Disclaimer!$A$1:$S$43</definedName>
    <definedName name="Z_CFBB7BCF_3C34_4D65_B7CB_B5BDEC1FB4F5_.wvu.PrintArea" localSheetId="3" hidden="1">'1.Financial Data'!$C$1:$T$132</definedName>
    <definedName name="Z_CFBB7BCF_3C34_4D65_B7CB_B5BDEC1FB4F5_.wvu.PrintArea" localSheetId="0" hidden="1">Cover!$A$1:$J$28</definedName>
    <definedName name="Z_CFBB7BCF_3C34_4D65_B7CB_B5BDEC1FB4F5_.wvu.PrintArea" localSheetId="2" hidden="1">Data!$A$1:$R$42</definedName>
    <definedName name="Z_CFBB7BCF_3C34_4D65_B7CB_B5BDEC1FB4F5_.wvu.PrintArea" localSheetId="1" hidden="1">Disclaimer!$A$1:$S$43</definedName>
    <definedName name="Z_E2060345_10C5_44A3_95E0_67544A309E3C_.wvu.PrintArea" localSheetId="3" hidden="1">'1.Financial Data'!$C$1:$S$130</definedName>
    <definedName name="Z_E2060345_10C5_44A3_95E0_67544A309E3C_.wvu.PrintArea" localSheetId="0" hidden="1">Cover!$A$1:$J$28</definedName>
    <definedName name="Z_E2060345_10C5_44A3_95E0_67544A309E3C_.wvu.PrintArea" localSheetId="2" hidden="1">Data!$A$1:$R$42</definedName>
    <definedName name="Z_E2060345_10C5_44A3_95E0_67544A309E3C_.wvu.PrintArea" localSheetId="1" hidden="1">Disclaimer!$A$1:$S$42</definedName>
    <definedName name="Z_E2060345_10C5_44A3_95E0_67544A309E3C_.wvu.PrintTitles" localSheetId="3" hidden="1">'1.Financial Data'!$1:$2</definedName>
    <definedName name="Z_FC2EDFC3_A93C_4477_93AF_27C0C0201BDE_.wvu.PrintArea" localSheetId="3" hidden="1">'1.Financial Data'!$B$1:$Z$130</definedName>
    <definedName name="Z_FC2EDFC3_A93C_4477_93AF_27C0C0201BDE_.wvu.PrintArea" localSheetId="0" hidden="1">Cover!$A$1:$J$28</definedName>
    <definedName name="Z_FC2EDFC3_A93C_4477_93AF_27C0C0201BDE_.wvu.PrintArea" localSheetId="2" hidden="1">Data!$A$1:$R$42</definedName>
    <definedName name="Z_FC2EDFC3_A93C_4477_93AF_27C0C0201BDE_.wvu.PrintArea" localSheetId="1" hidden="1">Disclaimer!$A$1:$S$42</definedName>
    <definedName name="Z_FC2EDFC3_A93C_4477_93AF_27C0C0201BDE_.wvu.PrintTitles" localSheetId="3" hidden="1">'1.Financial Data'!$1:$2</definedName>
    <definedName name="Z_FC2EDFC3_A93C_4477_93AF_27C0C0201BDE_.wvu.Rows" localSheetId="3" hidden="1">'1.Financial Data'!$87:$87</definedName>
  </definedNames>
  <calcPr calcId="145621"/>
  <customWorkbookViews>
    <customWorkbookView name="Silvestri Laura - Visualizzazione personale" guid="{71B0A4DF-A151-4888-AD28-56A1189DEF7A}" mergeInterval="0" personalView="1" maximized="1" windowWidth="1362" windowHeight="503" tabRatio="842" activeSheetId="4"/>
    <customWorkbookView name="Borgese Riccardo - Visualizzazione personale" guid="{1D0196E2-DA44-4DB7-9EF7-BDF396FFCB9E}" mergeInterval="0" personalView="1" maximized="1" windowWidth="1920" windowHeight="854" tabRatio="905" activeSheetId="4"/>
    <customWorkbookView name="Marta Lapiana - Personal View" guid="{CD2548A9-7BE4-4403-91CD-580D6B673AE0}" mergeInterval="0" personalView="1" maximized="1" xWindow="-8" yWindow="-8" windowWidth="1616" windowHeight="876" tabRatio="817" activeSheetId="2"/>
    <customWorkbookView name="Mazziotti Di Celso Victoria (Guest) - Visualizzazione personale" guid="{E2060345-10C5-44A3-95E0-67544A309E3C}" mergeInterval="0" personalView="1" maximized="1" windowWidth="1362" windowHeight="543" tabRatio="842" activeSheetId="4"/>
    <customWorkbookView name="Jamil Ashour - Personal View" guid="{7897F2C7-20A9-4961-B617-DBAAC333AF50}" mergeInterval="0" personalView="1" maximized="1" xWindow="-8" yWindow="-8" windowWidth="1616" windowHeight="876" activeSheetId="5"/>
    <customWorkbookView name="Giulia Rapisarda - Personal View" guid="{CFBB7BCF-3C34-4D65-B7CB-B5BDEC1FB4F5}" mergeInterval="0" personalView="1" maximized="1" xWindow="-11" yWindow="-11" windowWidth="1942" windowHeight="1046" activeSheetId="7"/>
    <customWorkbookView name="Sassu Federica (Guest) - Visualizzazione personale" guid="{69535C21-9FE6-49FF-8C76-DB202AC4DC8D}" mergeInterval="0" personalView="1" maximized="1" windowWidth="1362" windowHeight="542" tabRatio="731" activeSheetId="6"/>
    <customWorkbookView name="Vitale Michele - Visualizzazione personale" guid="{FC2EDFC3-A93C-4477-93AF-27C0C0201BDE}" mergeInterval="0" personalView="1" maximized="1" windowWidth="1356" windowHeight="463" tabRatio="842" activeSheetId="5"/>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83" i="4" l="1"/>
  <c r="Y83" i="4"/>
  <c r="X83" i="4"/>
  <c r="W83" i="4"/>
  <c r="V83" i="4"/>
  <c r="U83" i="4"/>
  <c r="T83" i="4"/>
  <c r="S83" i="4"/>
  <c r="R83" i="4"/>
  <c r="Q83" i="4"/>
  <c r="P83" i="4"/>
  <c r="O83" i="4"/>
  <c r="N83" i="4"/>
  <c r="M83" i="4"/>
  <c r="K83" i="4"/>
  <c r="J83" i="4"/>
  <c r="I83" i="4"/>
  <c r="W59" i="4"/>
  <c r="U59" i="4"/>
  <c r="T59" i="4"/>
  <c r="W44" i="4"/>
  <c r="X44" i="4" s="1"/>
  <c r="Y44" i="4" s="1"/>
  <c r="Z44" i="4" s="1"/>
  <c r="W42" i="4"/>
  <c r="X42" i="4" s="1"/>
  <c r="Y42" i="4" s="1"/>
  <c r="Z42" i="4" s="1"/>
  <c r="W41" i="4"/>
  <c r="X41" i="4" s="1"/>
  <c r="Y41" i="4" s="1"/>
  <c r="Z41" i="4" s="1"/>
  <c r="W40" i="4"/>
  <c r="X40" i="4" s="1"/>
  <c r="Y40" i="4" s="1"/>
  <c r="Z40" i="4" s="1"/>
  <c r="W39" i="4"/>
  <c r="X39" i="4" s="1"/>
  <c r="Y39" i="4" s="1"/>
  <c r="Z39" i="4" s="1"/>
  <c r="W38" i="4"/>
  <c r="X38" i="4" s="1"/>
  <c r="Y38" i="4" s="1"/>
  <c r="Z38" i="4" s="1"/>
  <c r="W36" i="4"/>
  <c r="X36" i="4" s="1"/>
  <c r="Y36" i="4" s="1"/>
  <c r="Z36" i="4" s="1"/>
  <c r="AE34" i="4"/>
  <c r="AE61" i="4" s="1"/>
  <c r="AE98" i="4" s="1"/>
  <c r="AB34" i="4"/>
  <c r="AB61" i="4" s="1"/>
  <c r="AB98" i="4" s="1"/>
  <c r="X32" i="4"/>
  <c r="Y16" i="4"/>
  <c r="W16" i="4"/>
  <c r="U16" i="4"/>
  <c r="U11" i="4"/>
  <c r="Y10" i="4"/>
  <c r="W10" i="4"/>
  <c r="Y8" i="4"/>
  <c r="W8" i="4"/>
  <c r="U8" i="4"/>
  <c r="W37" i="4" l="1"/>
  <c r="X37" i="4" s="1"/>
  <c r="Y37" i="4" s="1"/>
  <c r="Z37" i="4" s="1"/>
  <c r="W35" i="4"/>
  <c r="X35" i="4" s="1"/>
  <c r="Y35" i="4" s="1"/>
  <c r="Z35" i="4" s="1"/>
  <c r="W43" i="4"/>
  <c r="X43" i="4" s="1"/>
  <c r="Y43" i="4" s="1"/>
  <c r="Z43" i="4" s="1"/>
</calcChain>
</file>

<file path=xl/sharedStrings.xml><?xml version="1.0" encoding="utf-8"?>
<sst xmlns="http://schemas.openxmlformats.org/spreadsheetml/2006/main" count="342" uniqueCount="226">
  <si>
    <t>EBIT</t>
  </si>
  <si>
    <t>EBITDA</t>
  </si>
  <si>
    <t>Operating Expenses</t>
  </si>
  <si>
    <t>NET INCOME</t>
  </si>
  <si>
    <t>Cash Flow</t>
  </si>
  <si>
    <t>Balance Sheet</t>
  </si>
  <si>
    <t>Goodwill</t>
  </si>
  <si>
    <t>Revenues</t>
  </si>
  <si>
    <t>Currency: €m</t>
  </si>
  <si>
    <t>Personnel Costs</t>
  </si>
  <si>
    <t>As of June 30th 2015</t>
  </si>
  <si>
    <t>As of Sept. 30th 2015</t>
  </si>
  <si>
    <t>Free Cash Flow to Equity</t>
  </si>
  <si>
    <t>Net Debt Beginning of Period</t>
  </si>
  <si>
    <t>Tangible assets</t>
  </si>
  <si>
    <t>Other fixed assets (deferred taxes)</t>
  </si>
  <si>
    <t>Fixed assets</t>
  </si>
  <si>
    <t xml:space="preserve">Net Working Capital </t>
  </si>
  <si>
    <t>ARO fund</t>
  </si>
  <si>
    <t>Invested Capital</t>
  </si>
  <si>
    <t>Share Capital</t>
  </si>
  <si>
    <t>Legal Reserve</t>
  </si>
  <si>
    <t xml:space="preserve"> CY P&amp;L (Fully distributable)</t>
  </si>
  <si>
    <t>Total Net Equity</t>
  </si>
  <si>
    <t>Cash &amp; Cash equivalents</t>
  </si>
  <si>
    <t xml:space="preserve">Total Net Financial Position </t>
  </si>
  <si>
    <t>Total sources of financing</t>
  </si>
  <si>
    <t>EBITDA Margin</t>
  </si>
  <si>
    <t>Net Income on Sales</t>
  </si>
  <si>
    <t>[Unaudited]</t>
  </si>
  <si>
    <t>[Audited]</t>
  </si>
  <si>
    <t xml:space="preserve">Ground Lease </t>
  </si>
  <si>
    <t>Investment in Brescia Companies</t>
  </si>
  <si>
    <t>As of Dec. 31st 2015</t>
  </si>
  <si>
    <t>Current assets/liabilities</t>
  </si>
  <si>
    <t>Other LT Net Assets/liabilities</t>
  </si>
  <si>
    <t>Non-Current assets/liabilities</t>
  </si>
  <si>
    <t>&gt;&gt;</t>
  </si>
  <si>
    <t xml:space="preserve">Profit and Loss </t>
  </si>
  <si>
    <t>Taxes &amp; Others</t>
  </si>
  <si>
    <t>TIM - MSA</t>
  </si>
  <si>
    <t>As of June 30th 2016</t>
  </si>
  <si>
    <t>FINANCIAL DATA &amp; KPIs</t>
  </si>
  <si>
    <t>Operating Free Cash Flow</t>
  </si>
  <si>
    <t>Dividend Paid</t>
  </si>
  <si>
    <t>Net Cash Flow</t>
  </si>
  <si>
    <t>Databook</t>
  </si>
  <si>
    <t>Index</t>
  </si>
  <si>
    <t>Contact</t>
  </si>
  <si>
    <t>click on the links below</t>
  </si>
  <si>
    <t>ir@inwit.it</t>
  </si>
  <si>
    <t>Disclaimer</t>
  </si>
  <si>
    <t>Key Financials</t>
  </si>
  <si>
    <t>Website link:</t>
  </si>
  <si>
    <t>Operating KPIs</t>
  </si>
  <si>
    <t>INWIT Website</t>
  </si>
  <si>
    <t>Financial figures</t>
  </si>
  <si>
    <t>Distributable Reserves</t>
  </si>
  <si>
    <t>As of Dec. 31 2016 - Consolidated</t>
  </si>
  <si>
    <t>Michele Vitale</t>
  </si>
  <si>
    <t>INWIT Investor Relations</t>
  </si>
  <si>
    <t xml:space="preserve">As of March 31st 2016 </t>
  </si>
  <si>
    <t>As of Dec. 31st 2016</t>
  </si>
  <si>
    <t>As of March 31st 2017</t>
  </si>
  <si>
    <t xml:space="preserve">NFP/EBITDA </t>
  </si>
  <si>
    <t>As of April 1st 2015</t>
  </si>
  <si>
    <t>As of June 30th 2017</t>
  </si>
  <si>
    <t>Net Debt End of Period (ESMA)</t>
  </si>
  <si>
    <t>Long-Term Debt</t>
  </si>
  <si>
    <t>Tax Cash-Out</t>
  </si>
  <si>
    <t>TAX rate (on EBT)</t>
  </si>
  <si>
    <t>As of Sept. 30th 2017</t>
  </si>
  <si>
    <t>As of Sept. 30th 2016</t>
  </si>
  <si>
    <t>New Sites &amp; New Services</t>
  </si>
  <si>
    <t>OLOs &amp; Others</t>
  </si>
  <si>
    <t>1Q15
(Jan-Mar)</t>
  </si>
  <si>
    <t>1Q16
(Jan-Mar)</t>
  </si>
  <si>
    <t>3Q16
(Jul-Sep)</t>
  </si>
  <si>
    <t>4Q16
(Oct-Dec)</t>
  </si>
  <si>
    <t>1Q17
(Jan-Mar)</t>
  </si>
  <si>
    <t>2Q17
(Apr-Jun)</t>
  </si>
  <si>
    <t>3Q17
(Jul-Sep)</t>
  </si>
  <si>
    <t>9M16
(Jan-Sep)</t>
  </si>
  <si>
    <t>FY16
(Jan-Dec)</t>
  </si>
  <si>
    <t>3M17
(Jan-Mar)</t>
  </si>
  <si>
    <t>4Q17
(Oct-Dec)</t>
  </si>
  <si>
    <t>FY17
(Jan-Dec)</t>
  </si>
  <si>
    <t>As of Dec. 31st 2017</t>
  </si>
  <si>
    <t>1Q18
(Jan-Mar)</t>
  </si>
  <si>
    <t>3M18
(Jan-Mar)</t>
  </si>
  <si>
    <t>As of March 31st 2018</t>
  </si>
  <si>
    <t>Other intangible fixed assets</t>
  </si>
  <si>
    <t>Recurring Cash Flow</t>
  </si>
  <si>
    <t>EBITDA - Recurring CAPEX</t>
  </si>
  <si>
    <t>Recurring CAPEX</t>
  </si>
  <si>
    <t>Interest</t>
  </si>
  <si>
    <t>Financial Charges</t>
  </si>
  <si>
    <t>2Q16
(Apr-Jun)</t>
  </si>
  <si>
    <t>2Q15
(Apr-Jun)</t>
  </si>
  <si>
    <t>3M16
(Jan-Mar)</t>
  </si>
  <si>
    <t>6M16
(Jan-Jun)</t>
  </si>
  <si>
    <t>6M17
(Jan-Jun)</t>
  </si>
  <si>
    <t>4Q15
(Oct-Dec)</t>
  </si>
  <si>
    <t>3Q15
(Jul -Sep)</t>
  </si>
  <si>
    <t>3M15
(Apr-Jun)</t>
  </si>
  <si>
    <t>6M15
(Apr-Sep)</t>
  </si>
  <si>
    <t>9M15
(Apr-Dec)</t>
  </si>
  <si>
    <t>As of March 31st 2015</t>
  </si>
  <si>
    <t>As of March 31st 2016</t>
  </si>
  <si>
    <t>As of Sept. 30th 2016 - Consolidated</t>
  </si>
  <si>
    <t xml:space="preserve">Reported Quarterly Profit and Loss </t>
  </si>
  <si>
    <t>2Q18
(Apr-Jun)</t>
  </si>
  <si>
    <t>6M18
(Jan-Jun)</t>
  </si>
  <si>
    <t>As of June 30th 2018</t>
  </si>
  <si>
    <t xml:space="preserve">Var. in trade payables related to Dev. CAPEX </t>
  </si>
  <si>
    <t>D&amp;A and Write-off</t>
  </si>
  <si>
    <t>9M18
(Jan-Sep)</t>
  </si>
  <si>
    <t>9M17
(Jan-Sep)</t>
  </si>
  <si>
    <t>3Q18
(Jul-Sep)</t>
  </si>
  <si>
    <t>As of Sept. 30th 2018</t>
  </si>
  <si>
    <t>4Q18
(Oct-Dec)</t>
  </si>
  <si>
    <t>FY18
(Jan-Dec)</t>
  </si>
  <si>
    <t>As of Dec. 31st 2018</t>
  </si>
  <si>
    <t xml:space="preserve">Purchase/sale of treasury shares </t>
  </si>
  <si>
    <t>Var. in Net Working Capital related to Recurring Cash Flow</t>
  </si>
  <si>
    <t>Development CAPEX</t>
  </si>
  <si>
    <t>CAPEX (total)</t>
  </si>
  <si>
    <t>Key Performance Indicators</t>
  </si>
  <si>
    <t>PF2014 - 1Q15 PF</t>
  </si>
  <si>
    <t>2Q15</t>
  </si>
  <si>
    <t>3Q15</t>
  </si>
  <si>
    <t>4Q15</t>
  </si>
  <si>
    <t>1Q16</t>
  </si>
  <si>
    <t>2Q16</t>
  </si>
  <si>
    <t>3Q16</t>
  </si>
  <si>
    <t>4Q16</t>
  </si>
  <si>
    <t>1Q17</t>
  </si>
  <si>
    <t>2Q17</t>
  </si>
  <si>
    <t>3Q17</t>
  </si>
  <si>
    <t>4Q17</t>
  </si>
  <si>
    <t>1Q18</t>
  </si>
  <si>
    <t>2Q18</t>
  </si>
  <si>
    <t>3Q18</t>
  </si>
  <si>
    <t>4Q18</t>
  </si>
  <si>
    <t>Operational KPIs</t>
  </si>
  <si>
    <t>As of Dec. 31st 2014 PF</t>
  </si>
  <si>
    <t xml:space="preserve">As of June 30th 2016 </t>
  </si>
  <si>
    <t xml:space="preserve">As of Sept. 30th 2016 </t>
  </si>
  <si>
    <t>As of Dec. 31 2016</t>
  </si>
  <si>
    <t>Tenancy Ratio</t>
  </si>
  <si>
    <t>1.55x</t>
  </si>
  <si>
    <t>1.59x</t>
  </si>
  <si>
    <t>1.60x</t>
  </si>
  <si>
    <t>1.62x</t>
  </si>
  <si>
    <t>1.64x</t>
  </si>
  <si>
    <t>1.67x</t>
  </si>
  <si>
    <t>1.70x</t>
  </si>
  <si>
    <t>1.72x</t>
  </si>
  <si>
    <t>1.75x</t>
  </si>
  <si>
    <t>1.78x</t>
  </si>
  <si>
    <t>1.80x</t>
  </si>
  <si>
    <t>1.82x</t>
  </si>
  <si>
    <t>1.84x</t>
  </si>
  <si>
    <t>1.85x</t>
  </si>
  <si>
    <t>Number of Tenants (in K)</t>
  </si>
  <si>
    <t>Anchor Tenants</t>
  </si>
  <si>
    <t>(+) Anchor Tenants - New Sites "on air"</t>
  </si>
  <si>
    <t>(-) Anchor Tenants - Decommissioning</t>
  </si>
  <si>
    <t>OLOs</t>
  </si>
  <si>
    <t>OLOs  New Tenants</t>
  </si>
  <si>
    <t>Organic Number of Sites (in K)</t>
  </si>
  <si>
    <t>(+) Sites - New Sites "on air"</t>
  </si>
  <si>
    <t>(-) Dismantled or Being Dismantled Sites</t>
  </si>
  <si>
    <t>Other KPIs</t>
  </si>
  <si>
    <t>Small Cells &amp; DAS (k)</t>
  </si>
  <si>
    <t>gross adds</t>
  </si>
  <si>
    <t>Backhauling</t>
  </si>
  <si>
    <t>Note 1</t>
  </si>
  <si>
    <t>Note 2</t>
  </si>
  <si>
    <t>Note 3</t>
  </si>
  <si>
    <t>Note 4</t>
  </si>
  <si>
    <t>1Q19
(Jan-Mar)</t>
  </si>
  <si>
    <t>1Q19</t>
  </si>
  <si>
    <t>1.86x</t>
  </si>
  <si>
    <t>1.88x</t>
  </si>
  <si>
    <t>Clean EBITDA</t>
  </si>
  <si>
    <t>One-off</t>
  </si>
  <si>
    <t>3M19
(Jan-Mar)</t>
  </si>
  <si>
    <t>As of March 31st 2019</t>
  </si>
  <si>
    <t>ifrs 16</t>
  </si>
  <si>
    <t>Lease payment</t>
  </si>
  <si>
    <t>Long term debt (ex IFRS16)</t>
  </si>
  <si>
    <t>Short term debt (ex IFRS16)</t>
  </si>
  <si>
    <t xml:space="preserve">Short term debt </t>
  </si>
  <si>
    <t>Diritti d'uso beni di terzi (ex IFRS16)</t>
  </si>
  <si>
    <t>Other variations</t>
  </si>
  <si>
    <t xml:space="preserve">Other Financial Charges </t>
  </si>
  <si>
    <t>Adoption  IFRS16</t>
  </si>
  <si>
    <t>Net Cash Flow after adoption IFRS16</t>
  </si>
  <si>
    <r>
      <t xml:space="preserve">FY14
Pro-forma </t>
    </r>
    <r>
      <rPr>
        <vertAlign val="superscript"/>
        <sz val="11"/>
        <color theme="0"/>
        <rFont val="TIM Sans"/>
        <family val="3"/>
      </rPr>
      <t>1*</t>
    </r>
  </si>
  <si>
    <r>
      <t xml:space="preserve">FY15 Annualized </t>
    </r>
    <r>
      <rPr>
        <vertAlign val="superscript"/>
        <sz val="11"/>
        <color theme="0"/>
        <rFont val="TIM Sans"/>
        <family val="3"/>
      </rPr>
      <t>2*</t>
    </r>
  </si>
  <si>
    <r>
      <t>TIM - MSA</t>
    </r>
    <r>
      <rPr>
        <vertAlign val="superscript"/>
        <sz val="11"/>
        <color rgb="FF003264"/>
        <rFont val="TIM Sans"/>
        <family val="3"/>
      </rPr>
      <t>1</t>
    </r>
  </si>
  <si>
    <r>
      <t>OLOs &amp; Others</t>
    </r>
    <r>
      <rPr>
        <vertAlign val="superscript"/>
        <sz val="11"/>
        <color rgb="FF003264"/>
        <rFont val="TIM Sans"/>
        <family val="3"/>
      </rPr>
      <t>2</t>
    </r>
  </si>
  <si>
    <r>
      <t>New Sites &amp; New Services</t>
    </r>
    <r>
      <rPr>
        <vertAlign val="superscript"/>
        <sz val="11"/>
        <color rgb="FF003264"/>
        <rFont val="TIM Sans"/>
        <family val="3"/>
      </rPr>
      <t>3</t>
    </r>
  </si>
  <si>
    <r>
      <t>Personnel Costs</t>
    </r>
    <r>
      <rPr>
        <vertAlign val="superscript"/>
        <sz val="11"/>
        <color rgb="FF003264"/>
        <rFont val="TIM Sans"/>
        <family val="3"/>
      </rPr>
      <t>5</t>
    </r>
  </si>
  <si>
    <r>
      <t>Average Quarter
Pro-forma</t>
    </r>
    <r>
      <rPr>
        <vertAlign val="superscript"/>
        <sz val="11"/>
        <color theme="0"/>
        <rFont val="TIM Sans"/>
        <family val="3"/>
      </rPr>
      <t xml:space="preserve"> 1*</t>
    </r>
  </si>
  <si>
    <t>As of March 31st 2015
(3-mth period)</t>
  </si>
  <si>
    <t>As of June 30th 2015 
(3-mth period)</t>
  </si>
  <si>
    <t>As of Sept. 30th 2015 
(6-mth period)</t>
  </si>
  <si>
    <t>As of Dec. 31st 2015 
(9-mth period)</t>
  </si>
  <si>
    <t>on a comparable basis</t>
  </si>
  <si>
    <r>
      <t>1Q19</t>
    </r>
    <r>
      <rPr>
        <vertAlign val="superscript"/>
        <sz val="11"/>
        <color theme="0"/>
        <rFont val="TIM Sans"/>
        <family val="1"/>
      </rPr>
      <t>7</t>
    </r>
    <r>
      <rPr>
        <sz val="11"/>
        <color theme="0"/>
        <rFont val="TIM Sans"/>
        <family val="3"/>
      </rPr>
      <t xml:space="preserve">
(Jan-Mar)</t>
    </r>
  </si>
  <si>
    <r>
      <t>3M19</t>
    </r>
    <r>
      <rPr>
        <vertAlign val="superscript"/>
        <sz val="11"/>
        <color theme="0"/>
        <rFont val="TIM Sans"/>
        <family val="1"/>
      </rPr>
      <t>3</t>
    </r>
    <r>
      <rPr>
        <sz val="11"/>
        <color theme="0"/>
        <rFont val="TIM Sans"/>
        <family val="3"/>
      </rPr>
      <t xml:space="preserve">
(Jan-Mar)</t>
    </r>
  </si>
  <si>
    <r>
      <t>As of March 31st 2019</t>
    </r>
    <r>
      <rPr>
        <vertAlign val="superscript"/>
        <sz val="11"/>
        <color theme="0"/>
        <rFont val="TIM Sans"/>
        <family val="1"/>
      </rPr>
      <t>1</t>
    </r>
  </si>
  <si>
    <r>
      <t>Other OpEx &amp; Accruals</t>
    </r>
    <r>
      <rPr>
        <vertAlign val="superscript"/>
        <sz val="11"/>
        <color rgb="FF003264"/>
        <rFont val="TIM Sans"/>
        <family val="3"/>
      </rPr>
      <t>4</t>
    </r>
  </si>
  <si>
    <t>Other OpEx &amp; Accruals</t>
  </si>
  <si>
    <t>2Q19
(Apr-Jun)</t>
  </si>
  <si>
    <t>Costruito su 1H19</t>
  </si>
  <si>
    <t>2Q19</t>
  </si>
  <si>
    <t>As of June 30th 2019</t>
  </si>
  <si>
    <t>ifrs16</t>
  </si>
  <si>
    <t>6M19
(Jan-Jun)</t>
  </si>
  <si>
    <t>6M19
Apr-Jun)</t>
  </si>
  <si>
    <t>n.a</t>
  </si>
  <si>
    <t>July 29, 2019</t>
  </si>
  <si>
    <t>2Q19 Financial Results</t>
  </si>
</sst>
</file>

<file path=xl/styles.xml><?xml version="1.0" encoding="utf-8"?>
<styleSheet xmlns="http://schemas.openxmlformats.org/spreadsheetml/2006/main" xmlns:mc="http://schemas.openxmlformats.org/markup-compatibility/2006" xmlns:x14ac="http://schemas.microsoft.com/office/spreadsheetml/2009/9/ac" mc:Ignorable="x14ac">
  <numFmts count="207">
    <numFmt numFmtId="41" formatCode="_-* #,##0_-;\-* #,##0_-;_-* &quot;-&quot;_-;_-@_-"/>
    <numFmt numFmtId="43" formatCode="_-* #,##0.00_-;\-* #,##0.00_-;_-* &quot;-&quot;??_-;_-@_-"/>
    <numFmt numFmtId="164" formatCode="_-* #,##0.00\ &quot;€&quot;_-;\-* #,##0.00\ &quot;€&quot;_-;_-* &quot;-&quot;??\ &quot;€&quot;_-;_-@_-"/>
    <numFmt numFmtId="165" formatCode="_-* #,##0.00\ _€_-;\-* #,##0.00\ _€_-;_-* &quot;-&quot;??\ _€_-;_-@_-"/>
    <numFmt numFmtId="166" formatCode="&quot;$&quot;#,##0_);\(&quot;$&quot;#,##0\)"/>
    <numFmt numFmtId="167" formatCode="&quot;$&quot;#,##0_);[Red]\(&quot;$&quot;#,##0\)"/>
    <numFmt numFmtId="168" formatCode="&quot;$&quot;#,##0.00_);\(&quot;$&quot;#,##0.00\)"/>
    <numFmt numFmtId="169" formatCode="&quot;$&quot;#,##0.00_);[Red]\(&quot;$&quot;#,##0.00\)"/>
    <numFmt numFmtId="170" formatCode="_(&quot;$&quot;* #,##0_);_(&quot;$&quot;* \(#,##0\);_(&quot;$&quot;* &quot;-&quot;_);_(@_)"/>
    <numFmt numFmtId="171" formatCode="_(* #,##0.00_);_(* \(#,##0.00\);_(* &quot;-&quot;??_);_(@_)"/>
    <numFmt numFmtId="172" formatCode="#,##0.0;\(#,##0.0\)"/>
    <numFmt numFmtId="173" formatCode="0.000000"/>
    <numFmt numFmtId="174" formatCode="[$-C0A]mmmm\-yy;@"/>
    <numFmt numFmtId="175" formatCode="[$-C0A]mmm\-yy;@"/>
    <numFmt numFmtId="176" formatCode="0.0%"/>
    <numFmt numFmtId="177" formatCode="#,##0;\(#,##0\)"/>
    <numFmt numFmtId="178" formatCode="@&quot; ($)&quot;"/>
    <numFmt numFmtId="179" formatCode="@&quot; (%)&quot;"/>
    <numFmt numFmtId="180" formatCode="@&quot; (£)&quot;"/>
    <numFmt numFmtId="181" formatCode="@&quot; (x)&quot;"/>
    <numFmt numFmtId="182" formatCode="#,##0.0_x_x;\(#,##0.0\)_x_x;0.0_x_x;@_x_x"/>
    <numFmt numFmtId="183" formatCode="#,##0.0_x_x_x;\(#,##0.0\)_x_x_x;0.0_x_x_x;@_x_x_x"/>
    <numFmt numFmtId="184" formatCode="#,##0.0_x_x_x_x;\(#,##0.0\)_x_x_x_x;0.0_x_x_x_x;@_x_x_x_x"/>
    <numFmt numFmtId="185" formatCode="#,##0.00_x;\(#,##0.00\)_x;0.00_x;@_x"/>
    <numFmt numFmtId="186" formatCode="#,##0.00_x_x;\(#,##0.00\)_x_x;0_x_x;@_x_x"/>
    <numFmt numFmtId="187" formatCode="#,##0.00_x_x_x;\(#,##0.00\)_x_x_x;0.00_x_x_x;@_x_x_x"/>
    <numFmt numFmtId="188" formatCode="#,##0.00_x_x_x_x;\(#,##0.00\)_x_x_x_x;0.00_x_x_x_x;@_x_x_x_x"/>
    <numFmt numFmtId="189" formatCode="#,##0_x;\(#,##0\)_x;0_x;@_x"/>
    <numFmt numFmtId="190" formatCode="#,##0_x_x;\(#,##0\)_x_x;0_x_x;@_x_x"/>
    <numFmt numFmtId="191" formatCode="#,##0_x_x_x;\(#,##0\)_x_x_x;0_x_x_x;@_x_x_x"/>
    <numFmt numFmtId="192" formatCode="#,##0_x_x_x_x;\(#,##0\)_x_x_x_x;0_x_x_x_x;@_x_x_x_x"/>
    <numFmt numFmtId="193" formatCode="#,##0.0_);\(#,##0.0\)"/>
    <numFmt numFmtId="194" formatCode="&quot;Source: &quot;@_%_)"/>
    <numFmt numFmtId="195" formatCode="&quot;L.&quot;#,##0.0_);\(&quot;L.&quot;#,##0.0\)"/>
    <numFmt numFmtId="196" formatCode="&quot;$&quot;#,##0.0_);\(&quot;$&quot;#,##0.0\)"/>
    <numFmt numFmtId="197" formatCode="#,##0.00_%_);\(#,##0.00\)_%;#,##0.00_%_);@_%_)"/>
    <numFmt numFmtId="198" formatCode="\€\ 0.00000"/>
    <numFmt numFmtId="199" formatCode="_-* #,##0.0_-;\-* #,##0.0_-;_-* &quot;-&quot;??_-;_-@_-"/>
    <numFmt numFmtId="200" formatCode="_(&quot;F&quot;* #,##0.00_);_(&quot;F&quot;* \(#,##0.00\);_(&quot;F&quot;* &quot;-&quot;??_);_(@_)"/>
    <numFmt numFmtId="201" formatCode="0.00E+00;;;"/>
    <numFmt numFmtId="202" formatCode="&quot;L.&quot;#,##0_%_);\(&quot;L.&quot;#,##0\)_%;&quot;L.&quot;#,##0_%_);@_%_)"/>
    <numFmt numFmtId="203" formatCode="&quot;$&quot;#,##0_%_);\(&quot;$&quot;#,##0\)_%;&quot;$&quot;#,##0_%_);@_%_)"/>
    <numFmt numFmtId="204" formatCode="#,##0.00\x"/>
    <numFmt numFmtId="205" formatCode="&quot;F&quot;#,##0.00_);[Red]\(&quot;F&quot;#,##0.00\)"/>
    <numFmt numFmtId="206" formatCode="0.00000000000"/>
    <numFmt numFmtId="207" formatCode="#,##0.0\x_)_&quot;;\(#,##0.0\x\)_&quot;;#,##0.0\x_)_&quot;;@_)"/>
    <numFmt numFmtId="208" formatCode="&quot;$&quot;_(#,##0.00_);&quot;$&quot;\(#,##0.00\)"/>
    <numFmt numFmtId="209" formatCode="#,##0.0_%_);;#,##0.0_%_);@_%_)"/>
    <numFmt numFmtId="210" formatCode="#,##0_%_);\(#,##0\)_%;#,##0_%_);@_%_)"/>
    <numFmt numFmtId="211" formatCode="\+\ 0.00%"/>
    <numFmt numFmtId="212" formatCode="&quot;F&quot;#,##0_);\(&quot;F&quot;#,##0\)"/>
    <numFmt numFmtId="213" formatCode="&quot;£&quot;_(#,##0.00_);&quot;£&quot;\(#,##0.00\)"/>
    <numFmt numFmtId="214" formatCode="\€#,##0.00_);\(\€#,##0.00\)"/>
    <numFmt numFmtId="215" formatCode="#,##0.0\x"/>
    <numFmt numFmtId="216" formatCode="#,##0.00_ ;[Red]\-#,##0.00;\-"/>
    <numFmt numFmtId="217" formatCode="#,##0.0&quot;x&quot;_);\(#,##0.0&quot;x&quot;\)"/>
    <numFmt numFmtId="218" formatCode="&quot;Yes&quot;_%_);;&quot;No&quot;_%_)"/>
    <numFmt numFmtId="219" formatCode=";;;@*."/>
    <numFmt numFmtId="220" formatCode="0.000000000000"/>
    <numFmt numFmtId="221" formatCode="_(&quot;F&quot;* #,##0_);_(&quot;F&quot;* \(#,##0\);_(&quot;F&quot;* &quot;-&quot;_);_(@_)"/>
    <numFmt numFmtId="222" formatCode="0.0000000000"/>
    <numFmt numFmtId="223" formatCode="#,##0.0\x_)_%_);\(#,##0.0\x\)_%_);#,##0.0\x_)_%_);@_)"/>
    <numFmt numFmtId="224" formatCode="0_);\(0\);0_);@_)"/>
    <numFmt numFmtId="225" formatCode="&quot;£&quot;#,##0.0_);\(&quot;£&quot;#,##0.0\)"/>
    <numFmt numFmtId="226" formatCode="0000\ &quot;Calendar Mean EPS&quot;"/>
    <numFmt numFmtId="227" formatCode="\+\ 0%"/>
    <numFmt numFmtId="228" formatCode="&quot;F&quot;#,##0_);[Red]\(&quot;F&quot;#,##0\)"/>
    <numFmt numFmtId="229" formatCode="#,##0.0_)\x;\(#,##0.0\)\x"/>
    <numFmt numFmtId="230" formatCode="\€#,##0.0_);\(\€#,##0.0\)"/>
    <numFmt numFmtId="231" formatCode="#,##0.0_)_%_);\(#,##0.0\)_%_);#,##0.0_)_%_);@_)"/>
    <numFmt numFmtId="232" formatCode="&quot;L.&quot;#,##0.00_%_);\(&quot;L.&quot;#,##0.00\)_%;&quot;L.&quot;#,##0.00_%_);@_%_)"/>
    <numFmt numFmtId="233" formatCode="&quot;$&quot;#,##0.00_%_);\(&quot;$&quot;#,##0.00\)_%;&quot;$&quot;#,##0.00_%_);@_%_)"/>
    <numFmt numFmtId="234" formatCode="&quot;F&quot;#,##0.00_);\(&quot;F&quot;#,##0.00\)"/>
    <numFmt numFmtId="235" formatCode="#,##0.0_)_x;\(#,##0.0\)_x"/>
    <numFmt numFmtId="236" formatCode="\€#,##0.00_);[Red]\(\€#,##0.00\)"/>
    <numFmt numFmtId="237" formatCode="#,##0.0\x_);\(#,##0.0\x\);#,##0.0\x_);@_)"/>
    <numFmt numFmtId="238" formatCode="&quot;L.&quot;#,##0.000_%_);\(&quot;L.&quot;#,##0.000\)_%;&quot;L.&quot;#,##0.000_%_);@_%_)"/>
    <numFmt numFmtId="239" formatCode="&quot;$&quot;#,##0.000_%_);\(&quot;$&quot;#,##0.000\)_%;&quot;$&quot;#,##0.000_%_);@_%_)"/>
    <numFmt numFmtId="240" formatCode="0.0000000000000"/>
    <numFmt numFmtId="241" formatCode="dd\-mmm\-yy_)"/>
    <numFmt numFmtId="242" formatCode="#,##0.0_)_x_&quot;;\(#,##0.0\)_x_&quot;;#,##0.0_)_x_&quot;;@_)"/>
    <numFmt numFmtId="243" formatCode="0.0_)\%;\(0.0\)\%"/>
    <numFmt numFmtId="244" formatCode="\£#,##0_);\(\£#,##0\)"/>
    <numFmt numFmtId="245" formatCode="0.0_);\(0.0\);0.0_);@_)"/>
    <numFmt numFmtId="246" formatCode="#,##0.000_%_);\(#,##0.000\)_%;#,##0.000_%_);@_%_)"/>
    <numFmt numFmtId="247" formatCode="_-* #,##0.0\ _F_-;\-* #,##0.0\ _F_-;_-* &quot;-&quot;?\ _F_-;_-@_-"/>
    <numFmt numFmtId="248" formatCode="mmm\-yy_)"/>
    <numFmt numFmtId="249" formatCode="#,##0.0_)_x_%_);\(#,##0.0\)_x_%_);#,##0.0_)_x_%_);@_)"/>
    <numFmt numFmtId="250" formatCode="#,##0.0_)_%;\(#,##0.0\)_%"/>
    <numFmt numFmtId="251" formatCode="&quot;$&quot;#,##0.0_%_);;&quot;$&quot;#,##0.0_%_);@_%_)"/>
    <numFmt numFmtId="252" formatCode="0\ &quot;i&quot;"/>
    <numFmt numFmtId="253" formatCode="0&quot;I&quot;"/>
    <numFmt numFmtId="254" formatCode="0.0"/>
    <numFmt numFmtId="255" formatCode="#,##0.0"/>
    <numFmt numFmtId="256" formatCode="#,##0.0%_);\(#,##0.0%\)"/>
    <numFmt numFmtId="257" formatCode="#,##0.00%_);\(#,##0.00%\)"/>
    <numFmt numFmtId="258" formatCode="_-* #,##0.000000_-;\-* #,##0.000000_-;_-* &quot;-&quot;??_-;_-@_-"/>
    <numFmt numFmtId="259" formatCode="#,##0.0_);[Red]\(#,##0.0\)"/>
    <numFmt numFmtId="260" formatCode="General_)"/>
    <numFmt numFmtId="261" formatCode="0.0\p;\(0.0\)\p"/>
    <numFmt numFmtId="262" formatCode="#,##0.000"/>
    <numFmt numFmtId="263" formatCode="0.00000"/>
    <numFmt numFmtId="264" formatCode="_(* #,##0.00\x_);_(* &quot;N/M&quot;_)"/>
    <numFmt numFmtId="265" formatCode="###0.0;\(###0.0\)"/>
    <numFmt numFmtId="266" formatCode="#,##0\ &quot;€&quot;_-;#,##0\ &quot;€&quot;\-"/>
    <numFmt numFmtId="267" formatCode="* #,##0.0\ \x_);&quot;NM&quot;_)"/>
    <numFmt numFmtId="268" formatCode="#,##0.000_);\(#,##0.000\)"/>
    <numFmt numFmtId="269" formatCode="#,##0.000_)\x;\(#,##0.000\)\x"/>
    <numFmt numFmtId="270" formatCode="&quot;L.&quot;\ #,##0;[Red]\-&quot;L.&quot;\ #,##0"/>
    <numFmt numFmtId="271" formatCode="&quot;L.&quot;\ #,##0.00;[Red]\-&quot;L.&quot;\ #,##0.00"/>
    <numFmt numFmtId="272" formatCode="&quot;$&quot;#,##0;[Red]\-&quot;$&quot;#,##0"/>
    <numFmt numFmtId="273" formatCode="&quot;$&quot;#,##0.00;[Red]\-&quot;$&quot;#,##0.00"/>
    <numFmt numFmtId="274" formatCode="&quot;Pryca&quot;"/>
    <numFmt numFmtId="275" formatCode="_(&quot;$&quot;\ #,##0.00_);_(&quot;$&quot;\ #,##0.00\);_(&quot;$&quot;* &quot;-&quot;??_);_(@_)"/>
    <numFmt numFmtId="276" formatCode="* #,##0.00_);* \(#,##0.00\);* \ "/>
    <numFmt numFmtId="277" formatCode="&quot;$&quot;#,##0.00\ \ \ ;\(&quot;$&quot;#,##0.00\)\ \ "/>
    <numFmt numFmtId="278" formatCode="mmm\ dd"/>
    <numFmt numFmtId="279" formatCode="m/d/yy_%_)"/>
    <numFmt numFmtId="280" formatCode="mmm\.\ d\ \'yy\ \a\t\ h:mm"/>
    <numFmt numFmtId="281" formatCode="###0;\(###0\)"/>
    <numFmt numFmtId="282" formatCode="_(&quot;N$&quot;* #,##0.00_);_(&quot;N$&quot;* \(#,##0.00\);_(&quot;N$&quot;* &quot;-&quot;??_);_(@_)"/>
    <numFmt numFmtId="283" formatCode="* \£\ #,##0.00_);* \(\£\ #,##0.00\);* \£\ \-"/>
    <numFmt numFmtId="284" formatCode="#,##0.0\ ;\(#,##0.0\)"/>
    <numFmt numFmtId="285" formatCode="\$#,##0.000;\(\$#,##0.000\)"/>
    <numFmt numFmtId="286" formatCode="_-[$€-2]\ * #,##0.00_-;\-[$€-2]\ * #,##0.00_-;_-[$€-2]\ * &quot;-&quot;??_-"/>
    <numFmt numFmtId="287" formatCode="0_)"/>
    <numFmt numFmtId="288" formatCode="#\ ##0.0"/>
    <numFmt numFmtId="289" formatCode="0.0\%_);\(0.0\%\);0.0\%_);@_%_)"/>
    <numFmt numFmtId="290" formatCode=";;;"/>
    <numFmt numFmtId="291" formatCode="0.00%;\(0.00%\)"/>
    <numFmt numFmtId="292" formatCode="#,##0.00;\(#,##0.00\)"/>
    <numFmt numFmtId="293" formatCode="&quot;$&quot;#,##0.0_%_);\(&quot;$&quot;#,##0.0\)_%"/>
    <numFmt numFmtId="294" formatCode="&quot;$&quot;#,##0.00_%_);\(&quot;$&quot;#,##0.00\)_%"/>
    <numFmt numFmtId="295" formatCode="0.0\x_)_);&quot;NM    &quot;;0.0\x_)_)"/>
    <numFmt numFmtId="296" formatCode="0.0%_);\(0.0%\)"/>
    <numFmt numFmtId="297" formatCode="#,##0\ \ \ ;\(#,##0\)\ \ "/>
    <numFmt numFmtId="298" formatCode="&quot;$&quot;#,##0\ \ \ ;\(&quot;$&quot;#,##0\)\ \ "/>
    <numFmt numFmtId="299" formatCode="ddmmmyy"/>
    <numFmt numFmtId="300" formatCode="0.0000"/>
    <numFmt numFmtId="301" formatCode="_-* #,##0\ _€_-;_-* #,##0\ _€\-;_-* &quot;-&quot;\ _€_-;_-@_-"/>
    <numFmt numFmtId="302" formatCode="0.00_)"/>
    <numFmt numFmtId="303" formatCode="#,##0;\(#,##0\);&quot;-&quot;"/>
    <numFmt numFmtId="304" formatCode="#,##0_ ;\-#,##0\ "/>
    <numFmt numFmtId="305" formatCode="#,##0\x_);\(#,##0\x\)"/>
    <numFmt numFmtId="306" formatCode="#,##0%_);\(#,##0%\)"/>
    <numFmt numFmtId="307" formatCode="\¥#,##0.0_);\(\¥#,##0.0\)"/>
    <numFmt numFmtId="308" formatCode="_-&quot;£ &quot;* #,##0.00_-;\-&quot;£ &quot;* #,##0.00_-;_-&quot;£ &quot;* &quot;-&quot;??_-;_-@_-"/>
    <numFmt numFmtId="309" formatCode="#,##0.0\x_)_);\(#,##0.0\x\)_);#,##0.0\x_)_);@_%_)"/>
    <numFmt numFmtId="310" formatCode="&quot;Jeronimo Martins&quot;"/>
    <numFmt numFmtId="311" formatCode="0.0_);\(0.0\)"/>
    <numFmt numFmtId="312" formatCode="_(* #,##0.000_);_(* \(#,##0.000\);_(* &quot;-&quot;??_);_(@_)"/>
    <numFmt numFmtId="313" formatCode="0.0\ \x\ ;&quot;NM   &quot;;0.0\ \x"/>
    <numFmt numFmtId="314" formatCode="* \£\ #,##0.0000_);* \(\£\ #,##0.0000\);* \£\ \-"/>
    <numFmt numFmtId="315" formatCode="&quot;Casino&quot;"/>
    <numFmt numFmtId="316" formatCode="###0.0_x;\(###0.0\)_x"/>
    <numFmt numFmtId="317" formatCode="#,##0.0\x;\(#,##0.0\x\)"/>
    <numFmt numFmtId="318" formatCode="0.0\ _x\ ;&quot;NM   &quot;;0.0\ \x"/>
    <numFmt numFmtId="319" formatCode="#,##0.00\ \ \ ;\(#,##0.00\)\ \ "/>
    <numFmt numFmtId="320" formatCode="&quot;L.&quot;\ #,##0.00;\-&quot;L.&quot;\ #,##0.00"/>
    <numFmt numFmtId="321" formatCode="_ * #\ ##0;_ * \(#\ ##0\);_ * &quot;-&quot;;_ @_ "/>
    <numFmt numFmtId="322" formatCode="\$#,##0_);[Red]\(\$#,##0\)"/>
    <numFmt numFmtId="323" formatCode="#,##0.00\x_);[Red]\(#,##0.00\)\x"/>
    <numFmt numFmtId="324" formatCode="#,##0.0\x_);[Red]\(#,##0.0\)\x"/>
    <numFmt numFmtId="325" formatCode="_-* #,##0\ &quot;TL&quot;_-;\-* #,##0\ &quot;TL&quot;_-;_-* &quot;-&quot;\ &quot;TL&quot;_-;_-@_-"/>
    <numFmt numFmtId="326" formatCode="_-* #,##0.00\ &quot;TL&quot;_-;\-* #,##0.00\ &quot;TL&quot;_-;_-* &quot;-&quot;??\ &quot;TL&quot;_-;_-@_-"/>
    <numFmt numFmtId="327" formatCode="0.0000_)"/>
    <numFmt numFmtId="328" formatCode="0.0000000%"/>
    <numFmt numFmtId="329" formatCode="#,##0.0\%_);\(#,##0.0\%\);#,##0.0\%_);@_%_)"/>
    <numFmt numFmtId="330" formatCode="0.0%;\(0.0%\)"/>
    <numFmt numFmtId="331" formatCode="0.0%;\-0.0%;&quot;---%&quot;"/>
    <numFmt numFmtId="332" formatCode="0.00%_);\(0.00%\);\ \-\-\-_)"/>
    <numFmt numFmtId="333" formatCode="0.00%_);\-\-\-\ _);\ \-\-\-_)"/>
    <numFmt numFmtId="334" formatCode="0.000_)%;\(0.000\)%"/>
    <numFmt numFmtId="335" formatCode="0.0%_);\(0.0%\);0.0%_);@_%_)"/>
    <numFmt numFmtId="336" formatCode="d\.mmm"/>
    <numFmt numFmtId="337" formatCode="\£#,##0_);\(\£#,##0\);\ \-\-\-_)"/>
    <numFmt numFmtId="338" formatCode="#,##0_);\(#,##0\);\ \-\-\-_)"/>
    <numFmt numFmtId="339" formatCode="#,##0.00_);\(#,##0.00\);\ \-\-\-_)"/>
    <numFmt numFmtId="340" formatCode="&quot;$&quot;#,##0.000_);\(&quot;$&quot;#,##0.000\)"/>
    <numFmt numFmtId="341" formatCode="&quot;$&quot;#,##0;\-&quot;$&quot;#,##0"/>
    <numFmt numFmtId="342" formatCode="&quot;$&quot;#,##0.0"/>
    <numFmt numFmtId="343" formatCode="#,##0.0;[Red]\-#,##0.0"/>
    <numFmt numFmtId="344" formatCode="\£#,##0.00_);\(\£#,##0.00\);\ \-\-\-_)"/>
    <numFmt numFmtId="345" formatCode="#,##0.000;[Red]\-#,##0.000"/>
    <numFmt numFmtId="346" formatCode="_-&quot;L.&quot;\ * #,##0_-;\-&quot;L.&quot;\ * #,##0_-;_-&quot;L.&quot;\ * &quot;-&quot;_-;_-@_-"/>
    <numFmt numFmtId="347" formatCode="_-&quot;öS&quot;\ * #,##0_-;\-&quot;öS&quot;\ * #,##0_-;_-&quot;öS&quot;\ * &quot;-&quot;_-;_-@_-"/>
    <numFmt numFmtId="348" formatCode="_-&quot;öS&quot;\ * #,##0.00_-;\-&quot;öS&quot;\ * #,##0.00_-;_-&quot;öS&quot;\ * &quot;-&quot;??_-;_-@_-"/>
    <numFmt numFmtId="349" formatCode="0_%_);\(0\)_%;0_%_);@_%_)"/>
    <numFmt numFmtId="350" formatCode="_(\ #,##0.0_%_);_(\ \(#,##0.0_%\);_(\ &quot; - &quot;_%_);_(@_)"/>
    <numFmt numFmtId="351" formatCode="_(\ #,##0.0%_);_(\ \(#,##0.0%\);_(\ &quot; - &quot;\%_);_(@_)"/>
    <numFmt numFmtId="352" formatCode="_-* #,##0_)_-;\-* \(#,##0\)_-;_-* &quot;-&quot;_)_-;_-@_-"/>
    <numFmt numFmtId="353" formatCode="#,##0.000;\(#,##0.000\);\-"/>
    <numFmt numFmtId="354" formatCode="#,##0.0_);\(#,##0.0\);&quot;-&quot;?_);@_)"/>
    <numFmt numFmtId="355" formatCode="&quot;Yes&quot;;;&quot;No&quot;"/>
    <numFmt numFmtId="356" formatCode="#,##0_)_x;\(#,##0\)_x;0_)_x;@_)_x"/>
    <numFmt numFmtId="357" formatCode="0.00%_);\(0.00%\)"/>
    <numFmt numFmtId="358" formatCode="&quot;$&quot;#,##0.0_);\(&quot;$&quot;#,##0.0\);&quot;-&quot;?_);@_)"/>
    <numFmt numFmtId="359" formatCode="_(* #,##0.0_);_(* \(#,##0.0\);_(* &quot; - &quot;_);_(@_)"/>
    <numFmt numFmtId="360" formatCode="0.0\ &quot;x&quot;"/>
    <numFmt numFmtId="361" formatCode="#,##0.0_);\(#,##0.0\);"/>
    <numFmt numFmtId="362" formatCode="#,##0.0;\(#,##0.0\);"/>
    <numFmt numFmtId="363" formatCode="#,##0.0_);\(#,##0.0\);\ "/>
    <numFmt numFmtId="364" formatCode="#,##0;\(#,##0\);"/>
    <numFmt numFmtId="365" formatCode="_-* #,##0.0_)_-;\-* \(#,##0.0\)_-;_-* &quot;-&quot;_)_-;_-@_-"/>
    <numFmt numFmtId="366" formatCode="_-* #,##0.00_)_-;\-* \(#,##0.00\)_-;_-* &quot;-&quot;_)_-;_-@_-"/>
    <numFmt numFmtId="367" formatCode="#,##0.00&quot;x&quot;"/>
    <numFmt numFmtId="368" formatCode="_-* #,##0.000_-;\-* #,##0.000_-;_-* &quot;-&quot;??_-;_-@_-"/>
  </numFmts>
  <fonts count="269">
    <font>
      <sz val="11"/>
      <color theme="1"/>
      <name val="Calibri"/>
      <family val="2"/>
      <scheme val="minor"/>
    </font>
    <font>
      <sz val="11"/>
      <color theme="1"/>
      <name val="Calibri"/>
      <family val="2"/>
      <scheme val="minor"/>
    </font>
    <font>
      <u/>
      <sz val="10"/>
      <color indexed="12"/>
      <name val="Book Antiqua"/>
      <family val="1"/>
    </font>
    <font>
      <sz val="10"/>
      <name val="Helv"/>
      <charset val="162"/>
    </font>
    <font>
      <sz val="10"/>
      <name val="Arial"/>
      <family val="2"/>
    </font>
    <font>
      <sz val="12"/>
      <color indexed="8"/>
      <name val="Times New Roman"/>
      <family val="1"/>
    </font>
    <font>
      <sz val="10"/>
      <name val="Helv"/>
      <family val="2"/>
    </font>
    <font>
      <sz val="10"/>
      <name val="Palatino"/>
      <family val="1"/>
    </font>
    <font>
      <sz val="10"/>
      <name val="Frutiger 45 Light"/>
      <family val="2"/>
    </font>
    <font>
      <sz val="9"/>
      <name val="Arial"/>
      <family val="2"/>
    </font>
    <font>
      <b/>
      <sz val="10"/>
      <name val="MS Sans Serif"/>
      <family val="2"/>
    </font>
    <font>
      <sz val="12"/>
      <name val="Times New Roman"/>
      <family val="1"/>
    </font>
    <font>
      <sz val="14"/>
      <name val="System"/>
      <family val="2"/>
    </font>
    <font>
      <sz val="11"/>
      <color indexed="8"/>
      <name val="Calibri"/>
      <family val="2"/>
    </font>
    <font>
      <sz val="10"/>
      <color indexed="8"/>
      <name val="MS Sans Serif"/>
      <family val="2"/>
    </font>
    <font>
      <sz val="10"/>
      <name val="Times New Roman"/>
      <family val="1"/>
    </font>
    <font>
      <sz val="8"/>
      <name val="Arial Narrow"/>
      <family val="2"/>
    </font>
    <font>
      <sz val="10"/>
      <color indexed="10"/>
      <name val="Verdana"/>
      <family val="2"/>
    </font>
    <font>
      <sz val="10"/>
      <color indexed="12"/>
      <name val="Verdana"/>
      <family val="2"/>
    </font>
    <font>
      <sz val="12"/>
      <name val="Arial"/>
      <family val="2"/>
    </font>
    <font>
      <sz val="10"/>
      <name val="Helv"/>
      <charset val="204"/>
    </font>
    <font>
      <sz val="8"/>
      <name val="Times New Roman"/>
      <family val="1"/>
    </font>
    <font>
      <sz val="10"/>
      <name val="Verdana"/>
      <family val="2"/>
    </font>
    <font>
      <sz val="10"/>
      <name val="Univers (WN)"/>
    </font>
    <font>
      <sz val="10"/>
      <name val="Helv"/>
    </font>
    <font>
      <b/>
      <sz val="10"/>
      <color indexed="9"/>
      <name val="Arial"/>
      <family val="2"/>
    </font>
    <font>
      <sz val="10"/>
      <name val="Courier"/>
      <family val="3"/>
    </font>
    <font>
      <u/>
      <sz val="10"/>
      <name val="Arial"/>
      <family val="2"/>
    </font>
    <font>
      <sz val="8"/>
      <name val="Univers"/>
      <family val="2"/>
    </font>
    <font>
      <sz val="8"/>
      <name val="Helv"/>
    </font>
    <font>
      <sz val="11"/>
      <color indexed="9"/>
      <name val="Calibri"/>
      <family val="2"/>
    </font>
    <font>
      <sz val="11"/>
      <name val="Arial"/>
      <family val="2"/>
    </font>
    <font>
      <sz val="9"/>
      <name val="Times New Roman"/>
      <family val="1"/>
    </font>
    <font>
      <sz val="8"/>
      <name val="Arial"/>
      <family val="2"/>
    </font>
    <font>
      <sz val="8"/>
      <color indexed="12"/>
      <name val="Arial"/>
      <family val="2"/>
    </font>
    <font>
      <i/>
      <sz val="8"/>
      <color indexed="16"/>
      <name val="Arial"/>
      <family val="2"/>
    </font>
    <font>
      <i/>
      <sz val="8"/>
      <color indexed="54"/>
      <name val="Arial"/>
      <family val="2"/>
    </font>
    <font>
      <i/>
      <sz val="9"/>
      <color indexed="16"/>
      <name val="Arial"/>
      <family val="2"/>
    </font>
    <font>
      <b/>
      <sz val="11"/>
      <name val="Arial"/>
      <family val="2"/>
    </font>
    <font>
      <b/>
      <sz val="9"/>
      <name val="Arial"/>
      <family val="2"/>
    </font>
    <font>
      <sz val="12"/>
      <name val="Helv"/>
    </font>
    <font>
      <b/>
      <sz val="14"/>
      <name val="Helvetica"/>
      <family val="2"/>
    </font>
    <font>
      <sz val="9"/>
      <color indexed="12"/>
      <name val="Arial"/>
      <family val="2"/>
    </font>
    <font>
      <sz val="10"/>
      <color indexed="10"/>
      <name val="Univers 45 Light"/>
    </font>
    <font>
      <b/>
      <sz val="12"/>
      <name val="tms rmn"/>
    </font>
    <font>
      <sz val="10"/>
      <name val="Garamond"/>
      <family val="1"/>
    </font>
    <font>
      <sz val="12"/>
      <color indexed="8"/>
      <name val="Arial"/>
      <family val="2"/>
    </font>
    <font>
      <sz val="14"/>
      <color indexed="8"/>
      <name val="Arial"/>
      <family val="2"/>
    </font>
    <font>
      <sz val="8"/>
      <color indexed="12"/>
      <name val="Helv"/>
    </font>
    <font>
      <sz val="10"/>
      <name val="Geneva"/>
    </font>
    <font>
      <sz val="10"/>
      <color indexed="12"/>
      <name val="Univers 45 Light"/>
    </font>
    <font>
      <sz val="10"/>
      <color indexed="12"/>
      <name val="Arial"/>
      <family val="2"/>
    </font>
    <font>
      <b/>
      <sz val="10"/>
      <name val="Arial Narrow"/>
      <family val="2"/>
    </font>
    <font>
      <sz val="10"/>
      <color indexed="8"/>
      <name val="Tms Rmn"/>
    </font>
    <font>
      <sz val="8"/>
      <name val="Geneva"/>
    </font>
    <font>
      <b/>
      <sz val="11"/>
      <color indexed="9"/>
      <name val="Calibri"/>
      <family val="2"/>
    </font>
    <font>
      <sz val="10"/>
      <color indexed="12"/>
      <name val="Times New Roman"/>
      <family val="1"/>
    </font>
    <font>
      <sz val="8"/>
      <color indexed="12"/>
      <name val="Tms Rmn"/>
    </font>
    <font>
      <sz val="12"/>
      <name val="Tms Rmn"/>
      <family val="1"/>
    </font>
    <font>
      <sz val="10"/>
      <name val="Univers 47 CondensedLight"/>
    </font>
    <font>
      <u val="singleAccounting"/>
      <sz val="10"/>
      <name val="Arial"/>
      <family val="2"/>
    </font>
    <font>
      <sz val="11"/>
      <color indexed="17"/>
      <name val="Calibri"/>
      <family val="2"/>
    </font>
    <font>
      <b/>
      <i/>
      <sz val="9"/>
      <name val="Arial"/>
      <family val="2"/>
    </font>
    <font>
      <sz val="10"/>
      <name val="Helvetica"/>
      <family val="2"/>
    </font>
    <font>
      <b/>
      <sz val="11"/>
      <color indexed="52"/>
      <name val="Calibri"/>
      <family val="2"/>
    </font>
    <font>
      <sz val="11"/>
      <color indexed="52"/>
      <name val="Calibri"/>
      <family val="2"/>
    </font>
    <font>
      <b/>
      <i/>
      <sz val="8"/>
      <name val="Arial"/>
      <family val="2"/>
    </font>
    <font>
      <sz val="10"/>
      <name val="Courier New"/>
      <family val="3"/>
    </font>
    <font>
      <b/>
      <sz val="8"/>
      <color indexed="12"/>
      <name val="Arial"/>
      <family val="2"/>
    </font>
    <font>
      <b/>
      <sz val="8"/>
      <name val="Book Antiqua"/>
      <family val="1"/>
    </font>
    <font>
      <u/>
      <sz val="10"/>
      <color indexed="12"/>
      <name val="Arial"/>
      <family val="2"/>
    </font>
    <font>
      <sz val="10"/>
      <color indexed="39"/>
      <name val="Century Schoolbook"/>
      <family val="1"/>
    </font>
    <font>
      <sz val="8"/>
      <name val="Palatino"/>
      <family val="1"/>
    </font>
    <font>
      <sz val="9"/>
      <name val="Helv"/>
    </font>
    <font>
      <sz val="24"/>
      <name val="Arial"/>
      <family val="2"/>
    </font>
    <font>
      <sz val="10"/>
      <name val="MS Serif"/>
      <family val="1"/>
    </font>
    <font>
      <sz val="14"/>
      <name val="Palatino"/>
      <family val="1"/>
    </font>
    <font>
      <sz val="16"/>
      <name val="Palatino"/>
      <family val="1"/>
    </font>
    <font>
      <sz val="32"/>
      <name val="Helvetica-Black"/>
    </font>
    <font>
      <sz val="10"/>
      <name val="MS Sans Serif"/>
      <family val="2"/>
    </font>
    <font>
      <sz val="10"/>
      <name val="Book Antiqua"/>
      <family val="1"/>
    </font>
    <font>
      <sz val="8"/>
      <name val="Univers 47 CondensedLight"/>
      <family val="2"/>
    </font>
    <font>
      <sz val="9"/>
      <name val="Univers 47 CondensedLight"/>
      <family val="2"/>
    </font>
    <font>
      <sz val="8"/>
      <color indexed="9"/>
      <name val="Arial"/>
      <family val="2"/>
    </font>
    <font>
      <b/>
      <i/>
      <strike/>
      <sz val="12"/>
      <color indexed="48"/>
      <name val="Arial"/>
      <family val="2"/>
    </font>
    <font>
      <sz val="12"/>
      <name val="TimesNewRomanPS"/>
    </font>
    <font>
      <sz val="10"/>
      <color indexed="8"/>
      <name val="Arial"/>
      <family val="2"/>
    </font>
    <font>
      <u/>
      <sz val="8"/>
      <color indexed="12"/>
      <name val="Times New Roman"/>
      <family val="1"/>
    </font>
    <font>
      <sz val="8"/>
      <name val="CG Times (E1)"/>
    </font>
    <font>
      <b/>
      <sz val="12"/>
      <name val="Times New Roman"/>
      <family val="1"/>
    </font>
    <font>
      <sz val="1"/>
      <color indexed="8"/>
      <name val="Courier"/>
      <family val="3"/>
    </font>
    <font>
      <sz val="8"/>
      <color indexed="12"/>
      <name val="Times New Roman"/>
      <family val="1"/>
    </font>
    <font>
      <u val="doubleAccounting"/>
      <sz val="10"/>
      <name val="Arial"/>
      <family val="2"/>
    </font>
    <font>
      <sz val="9"/>
      <color indexed="12"/>
      <name val="Times New Roman"/>
      <family val="1"/>
    </font>
    <font>
      <u/>
      <sz val="10"/>
      <color indexed="20"/>
      <name val="Arial"/>
      <family val="2"/>
    </font>
    <font>
      <b/>
      <sz val="1"/>
      <color indexed="8"/>
      <name val="Courier"/>
      <family val="3"/>
    </font>
    <font>
      <b/>
      <sz val="11"/>
      <color indexed="56"/>
      <name val="Calibri"/>
      <family val="2"/>
    </font>
    <font>
      <sz val="10"/>
      <color indexed="16"/>
      <name val="MS Serif"/>
      <family val="1"/>
    </font>
    <font>
      <i/>
      <strike/>
      <sz val="12"/>
      <color indexed="40"/>
      <name val="Arial"/>
      <family val="2"/>
    </font>
    <font>
      <sz val="11"/>
      <color indexed="62"/>
      <name val="Calibri"/>
      <family val="2"/>
    </font>
    <font>
      <b/>
      <u/>
      <sz val="12"/>
      <name val="Arial Narrow"/>
      <family val="2"/>
    </font>
    <font>
      <sz val="9"/>
      <color indexed="10"/>
      <name val="Arial"/>
      <family val="2"/>
    </font>
    <font>
      <b/>
      <sz val="10"/>
      <color indexed="25"/>
      <name val="Arial Narrow"/>
      <family val="2"/>
    </font>
    <font>
      <b/>
      <sz val="14"/>
      <name val="Arial"/>
      <family val="2"/>
    </font>
    <font>
      <b/>
      <sz val="7"/>
      <color indexed="12"/>
      <name val="Arial"/>
      <family val="2"/>
    </font>
    <font>
      <u/>
      <sz val="7.8"/>
      <color indexed="36"/>
      <name val="Tms Rmn"/>
    </font>
    <font>
      <sz val="6"/>
      <color indexed="23"/>
      <name val="Helvetica-Black"/>
    </font>
    <font>
      <sz val="9.5"/>
      <color indexed="23"/>
      <name val="Helvetica-Black"/>
    </font>
    <font>
      <sz val="7"/>
      <name val="Palatino"/>
      <family val="1"/>
    </font>
    <font>
      <sz val="7"/>
      <name val="Arial"/>
      <family val="2"/>
    </font>
    <font>
      <b/>
      <sz val="8"/>
      <name val="Arial"/>
      <family val="2"/>
    </font>
    <font>
      <i/>
      <sz val="8"/>
      <color indexed="12"/>
      <name val="Arial"/>
      <family val="2"/>
    </font>
    <font>
      <b/>
      <sz val="6"/>
      <name val="Arial"/>
      <family val="2"/>
    </font>
    <font>
      <b/>
      <sz val="12"/>
      <color indexed="8"/>
      <name val="Arial"/>
      <family val="2"/>
    </font>
    <font>
      <sz val="6"/>
      <name val="Palatino"/>
      <family val="1"/>
    </font>
    <font>
      <b/>
      <sz val="12"/>
      <name val="Arial"/>
      <family val="2"/>
    </font>
    <font>
      <b/>
      <sz val="8"/>
      <name val="Palatino"/>
      <family val="1"/>
    </font>
    <font>
      <b/>
      <i/>
      <sz val="12"/>
      <color indexed="12"/>
      <name val="Palatino"/>
      <family val="1"/>
    </font>
    <font>
      <sz val="10"/>
      <name val="Helvetica-Black"/>
    </font>
    <font>
      <sz val="28"/>
      <name val="Helvetica-Black"/>
    </font>
    <font>
      <sz val="18"/>
      <name val="Helvetica-Black"/>
    </font>
    <font>
      <sz val="18"/>
      <name val="Palatino"/>
      <family val="1"/>
    </font>
    <font>
      <i/>
      <sz val="14"/>
      <name val="Palatino"/>
      <family val="1"/>
    </font>
    <font>
      <sz val="10"/>
      <name val="Univers"/>
      <family val="2"/>
    </font>
    <font>
      <b/>
      <i/>
      <sz val="10"/>
      <name val="Times New Roman"/>
      <family val="1"/>
    </font>
    <font>
      <b/>
      <sz val="10"/>
      <name val="Arial"/>
      <family val="2"/>
    </font>
    <font>
      <i/>
      <sz val="10"/>
      <name val="Arial"/>
      <family val="2"/>
    </font>
    <font>
      <b/>
      <i/>
      <sz val="22"/>
      <name val="Times New Roman"/>
      <family val="1"/>
    </font>
    <font>
      <u/>
      <sz val="10"/>
      <color theme="10"/>
      <name val="Arial"/>
      <family val="2"/>
    </font>
    <font>
      <sz val="11"/>
      <color indexed="20"/>
      <name val="Calibri"/>
      <family val="2"/>
    </font>
    <font>
      <shadow/>
      <sz val="8"/>
      <color indexed="12"/>
      <name val="Times New Roman"/>
      <family val="1"/>
    </font>
    <font>
      <sz val="10"/>
      <color indexed="18"/>
      <name val="Palatino"/>
      <family val="1"/>
    </font>
    <font>
      <b/>
      <sz val="10"/>
      <color indexed="24"/>
      <name val="Arial"/>
      <family val="2"/>
    </font>
    <font>
      <sz val="8"/>
      <color indexed="16"/>
      <name val="Palatino"/>
      <family val="1"/>
    </font>
    <font>
      <sz val="12"/>
      <color indexed="10"/>
      <name val="Bookman Old Style"/>
      <family val="1"/>
    </font>
    <font>
      <i/>
      <sz val="12"/>
      <color indexed="10"/>
      <name val="Bookman Old Style"/>
      <family val="1"/>
    </font>
    <font>
      <sz val="10"/>
      <color indexed="16"/>
      <name val="Times New Roman"/>
      <family val="1"/>
    </font>
    <font>
      <sz val="9"/>
      <name val="Tms Rmn"/>
    </font>
    <font>
      <sz val="8"/>
      <color indexed="8"/>
      <name val="Arial"/>
      <family val="2"/>
    </font>
    <font>
      <b/>
      <sz val="11"/>
      <color indexed="62"/>
      <name val="Arial"/>
      <family val="2"/>
    </font>
    <font>
      <b/>
      <sz val="8"/>
      <color indexed="62"/>
      <name val="Arial"/>
      <family val="2"/>
    </font>
    <font>
      <b/>
      <sz val="9"/>
      <color indexed="9"/>
      <name val="Arial"/>
      <family val="2"/>
    </font>
    <font>
      <sz val="10"/>
      <name val="Tms Rmn"/>
    </font>
    <font>
      <sz val="8"/>
      <color indexed="10"/>
      <name val="Helv"/>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10"/>
      <name val="Palatino"/>
      <family val="1"/>
    </font>
    <font>
      <sz val="8"/>
      <name val="MS Sans Serif"/>
      <family val="2"/>
    </font>
    <font>
      <sz val="10"/>
      <color indexed="16"/>
      <name val="MS Sans Serif"/>
      <family val="2"/>
    </font>
    <font>
      <sz val="8"/>
      <color indexed="8"/>
      <name val="Helv"/>
    </font>
    <font>
      <sz val="10"/>
      <color indexed="14"/>
      <name val="Arial"/>
      <family val="2"/>
    </font>
    <font>
      <sz val="10"/>
      <color indexed="20"/>
      <name val="Times New Roman"/>
      <family val="1"/>
    </font>
    <font>
      <b/>
      <sz val="14"/>
      <color indexed="24"/>
      <name val="Book Antiqua"/>
      <family val="1"/>
    </font>
    <font>
      <sz val="10"/>
      <name val="Geneva"/>
      <family val="2"/>
    </font>
    <font>
      <sz val="11"/>
      <color indexed="60"/>
      <name val="Calibri"/>
      <family val="2"/>
    </font>
    <font>
      <sz val="10"/>
      <name val="Univers 45 Light"/>
    </font>
    <font>
      <sz val="10"/>
      <color theme="1"/>
      <name val="Calibri"/>
      <family val="2"/>
    </font>
    <font>
      <sz val="10"/>
      <color theme="1"/>
      <name val="Verdana"/>
      <family val="2"/>
    </font>
    <font>
      <sz val="7"/>
      <color indexed="12"/>
      <name val="Arial"/>
      <family val="2"/>
    </font>
    <font>
      <sz val="6"/>
      <name val="Arial"/>
      <family val="2"/>
    </font>
    <font>
      <sz val="8"/>
      <color indexed="8"/>
      <name val="Times New Roman"/>
      <family val="1"/>
    </font>
    <font>
      <sz val="8"/>
      <name val="Book Antiqua"/>
      <family val="1"/>
    </font>
    <font>
      <b/>
      <sz val="9"/>
      <name val="Helv"/>
    </font>
    <font>
      <sz val="10"/>
      <name val="Univers"/>
      <family val="2"/>
    </font>
    <font>
      <b/>
      <i/>
      <sz val="10"/>
      <name val="Arial"/>
      <family val="2"/>
    </font>
    <font>
      <i/>
      <strike/>
      <sz val="12"/>
      <color indexed="10"/>
      <name val="Arial"/>
      <family val="2"/>
    </font>
    <font>
      <b/>
      <sz val="11"/>
      <color indexed="63"/>
      <name val="Calibri"/>
      <family val="2"/>
    </font>
    <font>
      <b/>
      <sz val="26"/>
      <name val="Times New Roman"/>
      <family val="1"/>
    </font>
    <font>
      <sz val="10"/>
      <name val="Arial Tur"/>
      <charset val="162"/>
    </font>
    <font>
      <b/>
      <sz val="10"/>
      <name val="Times New Roman"/>
      <family val="1"/>
    </font>
    <font>
      <i/>
      <sz val="9"/>
      <name val="Helv"/>
    </font>
    <font>
      <i/>
      <sz val="8"/>
      <name val="Times New Roman"/>
      <family val="1"/>
    </font>
    <font>
      <sz val="12"/>
      <name val="Tms Rmn"/>
    </font>
    <font>
      <sz val="12"/>
      <name val="Arial MT"/>
    </font>
    <font>
      <sz val="11"/>
      <name val="Book Antiqua"/>
      <family val="1"/>
    </font>
    <font>
      <strike/>
      <sz val="12"/>
      <color indexed="46"/>
      <name val="Arial"/>
      <family val="2"/>
    </font>
    <font>
      <sz val="8"/>
      <color indexed="22"/>
      <name val="Arial"/>
      <family val="2"/>
    </font>
    <font>
      <sz val="11"/>
      <name val="Verdana"/>
      <family val="2"/>
    </font>
    <font>
      <b/>
      <sz val="14"/>
      <name val="Times New Roman"/>
      <family val="1"/>
    </font>
    <font>
      <sz val="12"/>
      <name val="Helv"/>
      <family val="2"/>
    </font>
    <font>
      <sz val="10"/>
      <color indexed="24"/>
      <name val="Arial"/>
      <family val="2"/>
    </font>
    <font>
      <sz val="10"/>
      <color indexed="10"/>
      <name val="MS Sans Serif"/>
      <family val="2"/>
    </font>
    <font>
      <b/>
      <sz val="10"/>
      <name val="Palatino"/>
    </font>
    <font>
      <sz val="8"/>
      <color indexed="62"/>
      <name val="Arial"/>
      <family val="2"/>
    </font>
    <font>
      <b/>
      <sz val="10"/>
      <color indexed="39"/>
      <name val="Arial"/>
      <family val="2"/>
    </font>
    <font>
      <sz val="10"/>
      <name val="KPN Arial"/>
    </font>
    <font>
      <sz val="10"/>
      <name val="Univers (W1)"/>
    </font>
    <font>
      <b/>
      <u/>
      <sz val="9"/>
      <name val="Helv"/>
    </font>
    <font>
      <vertAlign val="superscript"/>
      <sz val="8"/>
      <color indexed="62"/>
      <name val="Arial"/>
      <family val="2"/>
    </font>
    <font>
      <sz val="9"/>
      <name val="Helvetica-Black"/>
    </font>
    <font>
      <sz val="10"/>
      <color indexed="8"/>
      <name val="Palatino"/>
    </font>
    <font>
      <sz val="9"/>
      <name val="Univers (W1)"/>
      <family val="2"/>
    </font>
    <font>
      <sz val="8"/>
      <color indexed="16"/>
      <name val="Helv"/>
    </font>
    <font>
      <sz val="12"/>
      <name val="ⓒoUAAA¨u"/>
      <family val="1"/>
      <charset val="255"/>
    </font>
    <font>
      <sz val="11"/>
      <name val="￥i￠￢￠?o"/>
      <family val="3"/>
      <charset val="255"/>
    </font>
    <font>
      <sz val="10"/>
      <name val="Arial Narrow"/>
      <family val="2"/>
    </font>
    <font>
      <i/>
      <sz val="10"/>
      <name val="Arial Narrow"/>
      <family val="2"/>
    </font>
    <font>
      <i/>
      <sz val="10"/>
      <color indexed="25"/>
      <name val="Arial Narrow"/>
      <family val="2"/>
    </font>
    <font>
      <b/>
      <sz val="14"/>
      <color indexed="25"/>
      <name val="Arial"/>
      <family val="2"/>
    </font>
    <font>
      <sz val="8"/>
      <color indexed="25"/>
      <name val="Arial Narrow"/>
      <family val="2"/>
    </font>
    <font>
      <sz val="10"/>
      <color indexed="8"/>
      <name val="Times New Roman"/>
      <family val="1"/>
    </font>
    <font>
      <sz val="8"/>
      <name val="Helvetica-Narrow"/>
      <family val="2"/>
    </font>
    <font>
      <b/>
      <sz val="16"/>
      <name val="Arial"/>
      <family val="2"/>
    </font>
    <font>
      <b/>
      <sz val="18"/>
      <color theme="0" tint="-0.14999847407452621"/>
      <name val="Arial"/>
      <family val="2"/>
    </font>
    <font>
      <b/>
      <sz val="16"/>
      <name val="Arial Narrow"/>
      <family val="2"/>
    </font>
    <font>
      <sz val="12"/>
      <name val="Arial Narrow"/>
      <family val="2"/>
    </font>
    <font>
      <b/>
      <sz val="12"/>
      <name val="Arial Narrow"/>
      <family val="2"/>
    </font>
    <font>
      <sz val="14"/>
      <name val="Arial Narrow"/>
      <family val="2"/>
    </font>
    <font>
      <sz val="10"/>
      <color theme="1" tint="0.499984740745262"/>
      <name val="Arial Narrow"/>
      <family val="2"/>
    </font>
    <font>
      <sz val="14"/>
      <color rgb="FFFF0000"/>
      <name val="Arial Narrow"/>
      <family val="2"/>
    </font>
    <font>
      <b/>
      <sz val="28"/>
      <color rgb="FFFF0000"/>
      <name val="Arial"/>
      <family val="2"/>
    </font>
    <font>
      <sz val="11"/>
      <color rgb="FFFF0000"/>
      <name val="Arial"/>
      <family val="2"/>
    </font>
    <font>
      <b/>
      <sz val="16"/>
      <color rgb="FFFF0000"/>
      <name val="Arial"/>
      <family val="2"/>
    </font>
    <font>
      <b/>
      <sz val="10"/>
      <color rgb="FF7F7E82"/>
      <name val="Arial Narrow"/>
      <family val="2"/>
    </font>
    <font>
      <i/>
      <sz val="10"/>
      <color rgb="FF7F7E82"/>
      <name val="Arial Narrow"/>
      <family val="2"/>
    </font>
    <font>
      <sz val="11"/>
      <color theme="1"/>
      <name val="TIM Sans"/>
      <family val="3"/>
    </font>
    <font>
      <b/>
      <sz val="11"/>
      <color rgb="FF808080"/>
      <name val="TIM Sans"/>
      <family val="3"/>
    </font>
    <font>
      <sz val="11"/>
      <name val="TIM Sans"/>
      <family val="3"/>
    </font>
    <font>
      <sz val="11"/>
      <color rgb="FF0070C0"/>
      <name val="TIM Sans"/>
      <family val="3"/>
    </font>
    <font>
      <i/>
      <sz val="11"/>
      <color rgb="FF7F7E82"/>
      <name val="TIM Sans"/>
      <family val="3"/>
    </font>
    <font>
      <b/>
      <sz val="11"/>
      <name val="TIM Sans"/>
      <family val="3"/>
    </font>
    <font>
      <b/>
      <sz val="11"/>
      <color rgb="FF7F7E82"/>
      <name val="TIM Sans"/>
      <family val="3"/>
    </font>
    <font>
      <sz val="14"/>
      <color theme="0" tint="-0.499984740745262"/>
      <name val="TIM Sans"/>
      <family val="3"/>
    </font>
    <font>
      <b/>
      <sz val="11"/>
      <color theme="0" tint="-0.499984740745262"/>
      <name val="TIM Sans"/>
      <family val="3"/>
    </font>
    <font>
      <i/>
      <sz val="11"/>
      <name val="TIM Sans"/>
      <family val="3"/>
    </font>
    <font>
      <b/>
      <sz val="11"/>
      <color rgb="FF0070C0"/>
      <name val="TIM Sans"/>
      <family val="3"/>
    </font>
    <font>
      <b/>
      <sz val="11"/>
      <color theme="1"/>
      <name val="TIM Sans"/>
      <family val="3"/>
    </font>
    <font>
      <b/>
      <sz val="14"/>
      <color theme="1" tint="0.499984740745262"/>
      <name val="TIM Sans"/>
      <family val="3"/>
    </font>
    <font>
      <sz val="11"/>
      <color rgb="FFFF0000"/>
      <name val="TIM Sans"/>
      <family val="3"/>
    </font>
    <font>
      <i/>
      <sz val="11"/>
      <color rgb="FF003264"/>
      <name val="TIM Sans"/>
      <family val="3"/>
    </font>
    <font>
      <b/>
      <sz val="11"/>
      <color rgb="FF003264"/>
      <name val="TIM Sans"/>
      <family val="3"/>
    </font>
    <font>
      <sz val="11"/>
      <color rgb="FF003264"/>
      <name val="TIM Sans"/>
      <family val="3"/>
    </font>
    <font>
      <b/>
      <sz val="14"/>
      <color rgb="FF003264"/>
      <name val="TIM Sans"/>
      <family val="3"/>
    </font>
    <font>
      <sz val="14"/>
      <color rgb="FF003264"/>
      <name val="TIM Sans"/>
      <family val="3"/>
    </font>
    <font>
      <b/>
      <sz val="11"/>
      <color rgb="FF85AFDE"/>
      <name val="TIM Sans"/>
      <family val="3"/>
    </font>
    <font>
      <sz val="11"/>
      <color rgb="FF85AFDE"/>
      <name val="TIM Sans"/>
      <family val="3"/>
    </font>
    <font>
      <i/>
      <sz val="11"/>
      <color theme="0"/>
      <name val="TIM Sans"/>
      <family val="3"/>
    </font>
    <font>
      <b/>
      <sz val="11"/>
      <color theme="0"/>
      <name val="TIM Sans"/>
      <family val="3"/>
    </font>
    <font>
      <sz val="11"/>
      <color theme="0"/>
      <name val="TIM Sans"/>
      <family val="3"/>
    </font>
    <font>
      <vertAlign val="superscript"/>
      <sz val="11"/>
      <color theme="0"/>
      <name val="TIM Sans"/>
      <family val="3"/>
    </font>
    <font>
      <vertAlign val="superscript"/>
      <sz val="11"/>
      <color rgb="FF003264"/>
      <name val="TIM Sans"/>
      <family val="3"/>
    </font>
    <font>
      <i/>
      <sz val="14"/>
      <color rgb="FF003264"/>
      <name val="TIM Sans"/>
      <family val="3"/>
    </font>
    <font>
      <b/>
      <sz val="14"/>
      <color rgb="FF85AFDE"/>
      <name val="TIM Sans"/>
      <family val="3"/>
    </font>
    <font>
      <sz val="14"/>
      <color rgb="FF85AFDE"/>
      <name val="TIM Sans"/>
      <family val="3"/>
    </font>
    <font>
      <b/>
      <sz val="16"/>
      <color theme="1" tint="0.499984740745262"/>
      <name val="TIM Sans"/>
      <family val="3"/>
    </font>
    <font>
      <sz val="10"/>
      <name val="TIM Sans"/>
      <family val="3"/>
    </font>
    <font>
      <b/>
      <sz val="14"/>
      <color rgb="FF808080"/>
      <name val="TIM Sans"/>
      <family val="3"/>
    </font>
    <font>
      <b/>
      <sz val="9"/>
      <color theme="3"/>
      <name val="TIM Sans"/>
      <family val="3"/>
    </font>
    <font>
      <i/>
      <sz val="10"/>
      <color theme="0"/>
      <name val="TIM Sans"/>
      <family val="3"/>
    </font>
    <font>
      <b/>
      <sz val="16"/>
      <color rgb="FFFF0000"/>
      <name val="TIM Sans"/>
      <family val="3"/>
    </font>
    <font>
      <b/>
      <sz val="14"/>
      <color theme="0"/>
      <name val="TIM Sans"/>
      <family val="3"/>
    </font>
    <font>
      <sz val="10"/>
      <color theme="0" tint="-0.499984740745262"/>
      <name val="TIM Sans"/>
      <family val="3"/>
    </font>
    <font>
      <sz val="10"/>
      <color rgb="FFFF0000"/>
      <name val="TIM Sans"/>
      <family val="3"/>
    </font>
    <font>
      <sz val="10"/>
      <color theme="1"/>
      <name val="TIM Sans"/>
      <family val="3"/>
    </font>
    <font>
      <sz val="11"/>
      <color theme="0" tint="-0.499984740745262"/>
      <name val="TIM Sans"/>
      <family val="3"/>
    </font>
    <font>
      <b/>
      <sz val="10"/>
      <color rgb="FF003264"/>
      <name val="TIM Sans"/>
      <family val="3"/>
    </font>
    <font>
      <sz val="10"/>
      <color rgb="FF003264"/>
      <name val="TIM Sans"/>
      <family val="3"/>
    </font>
    <font>
      <b/>
      <i/>
      <u/>
      <sz val="10"/>
      <color rgb="FF003264"/>
      <name val="TIM Sans"/>
      <family val="3"/>
    </font>
    <font>
      <sz val="8"/>
      <color rgb="FF003264"/>
      <name val="TIM Sans"/>
      <family val="3"/>
    </font>
    <font>
      <i/>
      <sz val="8"/>
      <color rgb="FF003264"/>
      <name val="TIM Sans"/>
      <family val="3"/>
    </font>
    <font>
      <b/>
      <sz val="16"/>
      <color rgb="FF003264"/>
      <name val="TIM Sans"/>
      <family val="3"/>
    </font>
    <font>
      <sz val="14"/>
      <color rgb="FF003264"/>
      <name val="TIM Sans"/>
      <family val="1"/>
    </font>
    <font>
      <sz val="11"/>
      <color rgb="FF85AFDE"/>
      <name val="TIM Sans"/>
      <family val="1"/>
    </font>
    <font>
      <b/>
      <sz val="14"/>
      <color rgb="FF003264"/>
      <name val="TIM Sans"/>
      <family val="1"/>
    </font>
    <font>
      <vertAlign val="superscript"/>
      <sz val="11"/>
      <color theme="0"/>
      <name val="TIM Sans"/>
      <family val="1"/>
    </font>
    <font>
      <b/>
      <sz val="9"/>
      <color theme="0"/>
      <name val="TIM Sans"/>
      <family val="3"/>
    </font>
  </fonts>
  <fills count="54">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18"/>
        <bgColor indexed="64"/>
      </patternFill>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9"/>
        <bgColor indexed="64"/>
      </patternFill>
    </fill>
    <fill>
      <patternFill patternType="solid">
        <fgColor indexed="31"/>
        <bgColor indexed="64"/>
      </patternFill>
    </fill>
    <fill>
      <patternFill patternType="solid">
        <fgColor indexed="51"/>
        <bgColor indexed="64"/>
      </patternFill>
    </fill>
    <fill>
      <patternFill patternType="solid">
        <fgColor indexed="22"/>
      </patternFill>
    </fill>
    <fill>
      <patternFill patternType="solid">
        <fgColor indexed="13"/>
        <bgColor indexed="64"/>
      </patternFill>
    </fill>
    <fill>
      <patternFill patternType="solid">
        <fgColor rgb="FF4F81BD"/>
        <bgColor indexed="64"/>
      </patternFill>
    </fill>
    <fill>
      <patternFill patternType="solid">
        <fgColor indexed="9"/>
        <bgColor indexed="64"/>
      </patternFill>
    </fill>
    <fill>
      <patternFill patternType="lightGray">
        <fgColor indexed="15"/>
      </patternFill>
    </fill>
    <fill>
      <patternFill patternType="solid">
        <fgColor indexed="55"/>
      </patternFill>
    </fill>
    <fill>
      <patternFill patternType="solid">
        <fgColor indexed="4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2"/>
      </patternFill>
    </fill>
    <fill>
      <patternFill patternType="gray0625"/>
    </fill>
    <fill>
      <patternFill patternType="darkTrellis">
        <fgColor indexed="13"/>
        <bgColor indexed="9"/>
      </patternFill>
    </fill>
    <fill>
      <patternFill patternType="solid">
        <fgColor indexed="9"/>
      </patternFill>
    </fill>
    <fill>
      <patternFill patternType="mediumGray">
        <fgColor indexed="9"/>
        <bgColor indexed="22"/>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10"/>
        <bgColor indexed="64"/>
      </patternFill>
    </fill>
    <fill>
      <patternFill patternType="mediumGray">
        <fgColor indexed="22"/>
      </patternFill>
    </fill>
    <fill>
      <patternFill patternType="solid">
        <fgColor indexed="27"/>
        <bgColor indexed="64"/>
      </patternFill>
    </fill>
    <fill>
      <patternFill patternType="solid">
        <fgColor indexed="63"/>
        <bgColor indexed="64"/>
      </patternFill>
    </fill>
    <fill>
      <patternFill patternType="solid">
        <fgColor indexed="22"/>
        <bgColor indexed="9"/>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
      <patternFill patternType="solid">
        <fgColor rgb="FF85AFDE"/>
        <bgColor indexed="64"/>
      </patternFill>
    </fill>
    <fill>
      <patternFill patternType="solid">
        <fgColor rgb="FF003264"/>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ck">
        <color indexed="9"/>
      </left>
      <right style="thick">
        <color indexed="9"/>
      </right>
      <top/>
      <bottom style="thick">
        <color indexed="9"/>
      </bottom>
      <diagonal/>
    </border>
    <border>
      <left/>
      <right/>
      <top/>
      <bottom style="hair">
        <color indexed="22"/>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bottom/>
      <diagonal/>
    </border>
    <border>
      <left/>
      <right/>
      <top style="thin">
        <color indexed="64"/>
      </top>
      <bottom/>
      <diagonal/>
    </border>
    <border>
      <left style="medium">
        <color indexed="64"/>
      </left>
      <right style="medium">
        <color indexed="64"/>
      </right>
      <top/>
      <bottom style="thick">
        <color indexed="37"/>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bottom/>
      <diagonal/>
    </border>
    <border>
      <left/>
      <right/>
      <top/>
      <bottom style="medium">
        <color indexed="64"/>
      </bottom>
      <diagonal/>
    </border>
    <border>
      <left/>
      <right/>
      <top/>
      <bottom style="thin">
        <color indexed="44"/>
      </bottom>
      <diagonal/>
    </border>
    <border>
      <left/>
      <right/>
      <top style="thin">
        <color indexed="64"/>
      </top>
      <bottom style="thin">
        <color indexed="64"/>
      </bottom>
      <diagonal/>
    </border>
    <border>
      <left/>
      <right/>
      <top style="medium">
        <color indexed="32"/>
      </top>
      <bottom style="medium">
        <color indexed="3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right/>
      <top style="double">
        <color indexed="64"/>
      </top>
      <bottom style="double">
        <color indexed="64"/>
      </bottom>
      <diagonal/>
    </border>
    <border>
      <left/>
      <right/>
      <top style="thin">
        <color indexed="64"/>
      </top>
      <bottom style="thick">
        <color indexed="64"/>
      </bottom>
      <diagonal/>
    </border>
    <border>
      <left/>
      <right style="thin">
        <color indexed="64"/>
      </right>
      <top/>
      <bottom style="thin">
        <color indexed="64"/>
      </bottom>
      <diagonal/>
    </border>
    <border>
      <left/>
      <right/>
      <top/>
      <bottom style="dotted">
        <color indexed="64"/>
      </bottom>
      <diagonal/>
    </border>
    <border>
      <left/>
      <right/>
      <top style="thin">
        <color indexed="25"/>
      </top>
      <bottom style="thin">
        <color indexed="25"/>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top/>
      <bottom style="thick">
        <color indexed="64"/>
      </bottom>
      <diagonal/>
    </border>
    <border>
      <left style="double">
        <color indexed="24"/>
      </left>
      <right style="double">
        <color indexed="24"/>
      </right>
      <top style="double">
        <color indexed="24"/>
      </top>
      <bottom style="double">
        <color indexed="24"/>
      </bottom>
      <diagonal/>
    </border>
    <border>
      <left style="dotted">
        <color indexed="64"/>
      </left>
      <right style="dotted">
        <color indexed="64"/>
      </right>
      <top style="dotted">
        <color indexed="64"/>
      </top>
      <bottom style="dotted">
        <color indexed="64"/>
      </bottom>
      <diagonal/>
    </border>
    <border>
      <left style="thin">
        <color indexed="8"/>
      </left>
      <right style="thin">
        <color indexed="8"/>
      </right>
      <top style="thin">
        <color indexed="8"/>
      </top>
      <bottom style="thin">
        <color indexed="8"/>
      </bottom>
      <diagonal/>
    </border>
    <border>
      <left style="hair">
        <color indexed="22"/>
      </left>
      <right style="hair">
        <color indexed="22"/>
      </right>
      <top style="hair">
        <color indexed="22"/>
      </top>
      <bottom style="hair">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18"/>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style="double">
        <color indexed="10"/>
      </left>
      <right style="double">
        <color indexed="10"/>
      </right>
      <top style="double">
        <color indexed="10"/>
      </top>
      <bottom style="double">
        <color indexed="10"/>
      </bottom>
      <diagonal/>
    </border>
    <border>
      <left/>
      <right/>
      <top style="thin">
        <color indexed="64"/>
      </top>
      <bottom style="double">
        <color indexed="64"/>
      </bottom>
      <diagonal/>
    </border>
    <border>
      <left/>
      <right/>
      <top style="thin">
        <color rgb="FF808080"/>
      </top>
      <bottom style="thin">
        <color rgb="FF808080"/>
      </bottom>
      <diagonal/>
    </border>
    <border>
      <left/>
      <right/>
      <top style="thin">
        <color rgb="FF7F7E82"/>
      </top>
      <bottom style="thin">
        <color rgb="FF7F7E82"/>
      </bottom>
      <diagonal/>
    </border>
    <border>
      <left/>
      <right/>
      <top style="hair">
        <color theme="0" tint="-0.14996795556505021"/>
      </top>
      <bottom style="hair">
        <color theme="0" tint="-0.14996795556505021"/>
      </bottom>
      <diagonal/>
    </border>
    <border>
      <left/>
      <right/>
      <top style="hair">
        <color theme="0" tint="-0.34998626667073579"/>
      </top>
      <bottom style="hair">
        <color theme="0" tint="-0.34998626667073579"/>
      </bottom>
      <diagonal/>
    </border>
    <border>
      <left/>
      <right/>
      <top style="thin">
        <color theme="0" tint="-0.34998626667073579"/>
      </top>
      <bottom style="thin">
        <color theme="0" tint="-0.34998626667073579"/>
      </bottom>
      <diagonal/>
    </border>
    <border>
      <left/>
      <right/>
      <top/>
      <bottom style="hair">
        <color theme="0" tint="-0.14996795556505021"/>
      </bottom>
      <diagonal/>
    </border>
    <border>
      <left/>
      <right/>
      <top style="hair">
        <color theme="0" tint="-0.14993743705557422"/>
      </top>
      <bottom style="hair">
        <color theme="0" tint="-0.14996795556505021"/>
      </bottom>
      <diagonal/>
    </border>
    <border>
      <left/>
      <right/>
      <top/>
      <bottom style="thin">
        <color rgb="FF7F7E82"/>
      </bottom>
      <diagonal/>
    </border>
    <border>
      <left/>
      <right/>
      <top style="thin">
        <color auto="1"/>
      </top>
      <bottom style="thin">
        <color indexed="64"/>
      </bottom>
      <diagonal/>
    </border>
    <border>
      <left style="thin">
        <color indexed="23"/>
      </left>
      <right style="thin">
        <color indexed="23"/>
      </right>
      <top style="thin">
        <color indexed="23"/>
      </top>
      <bottom style="thin">
        <color indexed="23"/>
      </bottom>
      <diagonal/>
    </border>
    <border>
      <left/>
      <right/>
      <top style="thin">
        <color indexed="25"/>
      </top>
      <bottom style="thin">
        <color indexed="25"/>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theme="3"/>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style="thin">
        <color theme="3"/>
      </right>
      <top/>
      <bottom style="thin">
        <color theme="3"/>
      </bottom>
      <diagonal/>
    </border>
    <border>
      <left style="thin">
        <color indexed="64"/>
      </left>
      <right/>
      <top style="thin">
        <color indexed="64"/>
      </top>
      <bottom/>
      <diagonal/>
    </border>
    <border>
      <left/>
      <right style="thin">
        <color indexed="64"/>
      </right>
      <top/>
      <bottom style="thin">
        <color rgb="FF7F7E82"/>
      </bottom>
      <diagonal/>
    </border>
    <border>
      <left style="thin">
        <color indexed="64"/>
      </left>
      <right/>
      <top style="thin">
        <color rgb="FF808080"/>
      </top>
      <bottom style="thin">
        <color rgb="FF808080"/>
      </bottom>
      <diagonal/>
    </border>
    <border>
      <left style="thin">
        <color indexed="64"/>
      </left>
      <right/>
      <top style="thin">
        <color theme="0" tint="-0.34998626667073579"/>
      </top>
      <bottom style="thin">
        <color theme="0" tint="-0.34998626667073579"/>
      </bottom>
      <diagonal/>
    </border>
    <border>
      <left style="thin">
        <color indexed="64"/>
      </left>
      <right/>
      <top style="hair">
        <color theme="0" tint="-0.14996795556505021"/>
      </top>
      <bottom style="hair">
        <color theme="0" tint="-0.14996795556505021"/>
      </bottom>
      <diagonal/>
    </border>
    <border>
      <left/>
      <right/>
      <top style="thin">
        <color indexed="64"/>
      </top>
      <bottom style="thin">
        <color rgb="FF7F7E82"/>
      </bottom>
      <diagonal/>
    </border>
    <border>
      <left/>
      <right style="hair">
        <color theme="0" tint="-0.14993743705557422"/>
      </right>
      <top style="hair">
        <color theme="0" tint="-0.14996795556505021"/>
      </top>
      <bottom/>
      <diagonal/>
    </border>
    <border>
      <left/>
      <right style="thin">
        <color rgb="FF7F7E82"/>
      </right>
      <top style="thin">
        <color rgb="FF7F7E82"/>
      </top>
      <bottom style="thin">
        <color rgb="FF7F7E82"/>
      </bottom>
      <diagonal/>
    </border>
    <border>
      <left/>
      <right style="thin">
        <color rgb="FF7F7E82"/>
      </right>
      <top/>
      <bottom/>
      <diagonal/>
    </border>
    <border>
      <left/>
      <right style="thin">
        <color rgb="FF7F7E82"/>
      </right>
      <top style="thin">
        <color theme="0" tint="-0.34998626667073579"/>
      </top>
      <bottom style="thin">
        <color theme="0" tint="-0.34998626667073579"/>
      </bottom>
      <diagonal/>
    </border>
    <border>
      <left/>
      <right/>
      <top/>
      <bottom style="thin">
        <color theme="0" tint="-0.34998626667073579"/>
      </bottom>
      <diagonal/>
    </border>
    <border>
      <left/>
      <right style="thin">
        <color rgb="FF7F7E82"/>
      </right>
      <top/>
      <bottom style="thin">
        <color theme="0" tint="-0.34998626667073579"/>
      </bottom>
      <diagonal/>
    </border>
    <border>
      <left/>
      <right/>
      <top/>
      <bottom style="hair">
        <color theme="0" tint="-0.34998626667073579"/>
      </bottom>
      <diagonal/>
    </border>
    <border>
      <left/>
      <right style="thin">
        <color rgb="FF7F7E82"/>
      </right>
      <top/>
      <bottom style="hair">
        <color theme="0" tint="-0.34998626667073579"/>
      </bottom>
      <diagonal/>
    </border>
    <border>
      <left/>
      <right/>
      <top/>
      <bottom style="thin">
        <color rgb="FF808080"/>
      </bottom>
      <diagonal/>
    </border>
  </borders>
  <cellStyleXfs count="1292">
    <xf numFmtId="0" fontId="0" fillId="0" borderId="0"/>
    <xf numFmtId="0" fontId="2" fillId="0" borderId="0" applyNumberFormat="0" applyFill="0" applyBorder="0" applyAlignment="0" applyProtection="0">
      <alignment vertical="top"/>
      <protection locked="0"/>
    </xf>
    <xf numFmtId="4" fontId="3" fillId="0" borderId="0" applyFont="0" applyFill="0" applyBorder="0" applyAlignment="0" applyProtection="0"/>
    <xf numFmtId="0" fontId="4" fillId="0" borderId="0"/>
    <xf numFmtId="172" fontId="5" fillId="0" borderId="0">
      <alignment horizontal="right"/>
    </xf>
    <xf numFmtId="0" fontId="6" fillId="0" borderId="0"/>
    <xf numFmtId="0" fontId="7" fillId="0" borderId="0"/>
    <xf numFmtId="0" fontId="4" fillId="0" borderId="0" applyNumberFormat="0" applyFill="0" applyBorder="0" applyAlignment="0" applyProtection="0"/>
    <xf numFmtId="0" fontId="4" fillId="0" borderId="0"/>
    <xf numFmtId="173" fontId="4" fillId="0" borderId="0">
      <alignment horizontal="left" wrapText="1"/>
    </xf>
    <xf numFmtId="0" fontId="4" fillId="0" borderId="0"/>
    <xf numFmtId="0" fontId="4" fillId="0" borderId="0"/>
    <xf numFmtId="0" fontId="4" fillId="0" borderId="0"/>
    <xf numFmtId="0" fontId="4" fillId="0" borderId="0"/>
    <xf numFmtId="0" fontId="4" fillId="0" borderId="0"/>
    <xf numFmtId="0" fontId="8"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8" fillId="0" borderId="0" applyFont="0" applyFill="0" applyBorder="0" applyAlignment="0" applyProtection="0"/>
    <xf numFmtId="41" fontId="4" fillId="0" borderId="0" applyFont="0" applyFill="0" applyBorder="0" applyAlignment="0" applyProtection="0"/>
    <xf numFmtId="0" fontId="8" fillId="0" borderId="0" applyFont="0" applyFill="0" applyBorder="0" applyAlignment="0" applyProtection="0"/>
    <xf numFmtId="0" fontId="4" fillId="0" borderId="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4" fillId="0" borderId="0"/>
    <xf numFmtId="0" fontId="10" fillId="0" borderId="0" applyNumberFormat="0" applyFill="0" applyBorder="0" applyAlignment="0" applyProtection="0"/>
    <xf numFmtId="0" fontId="4" fillId="0" borderId="0" applyFill="0" applyBorder="0" applyAlignment="0" applyProtection="0"/>
    <xf numFmtId="0" fontId="4" fillId="0" borderId="0" applyFill="0" applyBorder="0" applyAlignment="0" applyProtection="0"/>
    <xf numFmtId="0" fontId="11" fillId="0" borderId="0" applyNumberFormat="0" applyFill="0" applyBorder="0" applyAlignment="0" applyProtection="0"/>
    <xf numFmtId="0" fontId="11" fillId="0" borderId="0"/>
    <xf numFmtId="0" fontId="10"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applyFill="0" applyBorder="0" applyAlignment="0" applyProtection="0"/>
    <xf numFmtId="0" fontId="4" fillId="0" borderId="0"/>
    <xf numFmtId="0" fontId="12" fillId="0" borderId="0"/>
    <xf numFmtId="0" fontId="13" fillId="0" borderId="0"/>
    <xf numFmtId="0" fontId="13" fillId="0" borderId="0"/>
    <xf numFmtId="0" fontId="4" fillId="0" borderId="0"/>
    <xf numFmtId="0" fontId="4" fillId="0" borderId="0"/>
    <xf numFmtId="0" fontId="13" fillId="0" borderId="0"/>
    <xf numFmtId="0" fontId="4" fillId="0" borderId="0"/>
    <xf numFmtId="0" fontId="14" fillId="0" borderId="0"/>
    <xf numFmtId="0" fontId="15" fillId="0" borderId="0"/>
    <xf numFmtId="0" fontId="16" fillId="0" borderId="0" applyFont="0" applyFill="0" applyBorder="0" applyProtection="0">
      <alignment horizontal="right"/>
    </xf>
    <xf numFmtId="37" fontId="17" fillId="2" borderId="1"/>
    <xf numFmtId="37" fontId="18" fillId="0" borderId="0"/>
    <xf numFmtId="0" fontId="4" fillId="0" borderId="0"/>
    <xf numFmtId="174" fontId="19" fillId="0" borderId="0"/>
    <xf numFmtId="175" fontId="19" fillId="0" borderId="0"/>
    <xf numFmtId="174" fontId="19" fillId="0" borderId="0"/>
    <xf numFmtId="174" fontId="19" fillId="0" borderId="0"/>
    <xf numFmtId="175" fontId="4" fillId="0" borderId="0"/>
    <xf numFmtId="0" fontId="4" fillId="0" borderId="0"/>
    <xf numFmtId="175" fontId="4" fillId="0" borderId="0"/>
    <xf numFmtId="175" fontId="20" fillId="0" borderId="0"/>
    <xf numFmtId="0" fontId="20" fillId="0" borderId="0"/>
    <xf numFmtId="176" fontId="17" fillId="2" borderId="1"/>
    <xf numFmtId="176" fontId="18" fillId="0" borderId="0"/>
    <xf numFmtId="0" fontId="21" fillId="0" borderId="0" applyBorder="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0" fontId="19" fillId="0" borderId="0"/>
    <xf numFmtId="0" fontId="19" fillId="0" borderId="0"/>
    <xf numFmtId="0" fontId="19" fillId="0" borderId="0"/>
    <xf numFmtId="0" fontId="19" fillId="0" borderId="0"/>
    <xf numFmtId="0" fontId="19" fillId="0" borderId="0"/>
    <xf numFmtId="175"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0" fontId="4" fillId="0" borderId="0"/>
    <xf numFmtId="0" fontId="4" fillId="0" borderId="0"/>
    <xf numFmtId="0" fontId="4" fillId="0" borderId="0"/>
    <xf numFmtId="0" fontId="4" fillId="0" borderId="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xf numFmtId="174" fontId="4" fillId="0" borderId="0"/>
    <xf numFmtId="174" fontId="4" fillId="0" borderId="0"/>
    <xf numFmtId="174" fontId="4" fillId="0" borderId="0"/>
    <xf numFmtId="175" fontId="4" fillId="0" borderId="0"/>
    <xf numFmtId="175" fontId="4" fillId="0" borderId="0"/>
    <xf numFmtId="174" fontId="20" fillId="0" borderId="0"/>
    <xf numFmtId="0" fontId="4" fillId="0" borderId="0"/>
    <xf numFmtId="0" fontId="4" fillId="0" borderId="0"/>
    <xf numFmtId="0" fontId="4" fillId="0" borderId="0"/>
    <xf numFmtId="0" fontId="4" fillId="0" borderId="0"/>
    <xf numFmtId="175" fontId="20" fillId="0" borderId="0"/>
    <xf numFmtId="0" fontId="22" fillId="0" borderId="0"/>
    <xf numFmtId="0" fontId="4" fillId="0" borderId="0"/>
    <xf numFmtId="0" fontId="4" fillId="0" borderId="0"/>
    <xf numFmtId="0" fontId="4" fillId="0" borderId="0"/>
    <xf numFmtId="0" fontId="4" fillId="0" borderId="0"/>
    <xf numFmtId="175" fontId="20" fillId="0" borderId="0"/>
    <xf numFmtId="0" fontId="4" fillId="0" borderId="0"/>
    <xf numFmtId="0" fontId="4" fillId="0" borderId="0"/>
    <xf numFmtId="174" fontId="4" fillId="0" borderId="0"/>
    <xf numFmtId="174" fontId="4" fillId="0" borderId="0"/>
    <xf numFmtId="174" fontId="4" fillId="0" borderId="0"/>
    <xf numFmtId="174" fontId="4" fillId="0" borderId="0"/>
    <xf numFmtId="175" fontId="4" fillId="0" borderId="0"/>
    <xf numFmtId="175" fontId="4" fillId="0" borderId="0"/>
    <xf numFmtId="174" fontId="4" fillId="0" borderId="0"/>
    <xf numFmtId="175" fontId="4" fillId="0" borderId="0"/>
    <xf numFmtId="175" fontId="4" fillId="0" borderId="0"/>
    <xf numFmtId="174" fontId="4" fillId="0" borderId="0"/>
    <xf numFmtId="174" fontId="4" fillId="0" borderId="0"/>
    <xf numFmtId="174" fontId="4" fillId="0" borderId="0"/>
    <xf numFmtId="175" fontId="4" fillId="0" borderId="0"/>
    <xf numFmtId="175" fontId="4" fillId="0" borderId="0"/>
    <xf numFmtId="174" fontId="19" fillId="0" borderId="0"/>
    <xf numFmtId="175"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5"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5"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0" fontId="4" fillId="0" borderId="0"/>
    <xf numFmtId="0" fontId="4" fillId="0" borderId="0"/>
    <xf numFmtId="0" fontId="4" fillId="0" borderId="0"/>
    <xf numFmtId="0" fontId="4" fillId="0" borderId="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5" fontId="4" fillId="0" borderId="0"/>
    <xf numFmtId="175" fontId="4" fillId="0" borderId="0"/>
    <xf numFmtId="0" fontId="4" fillId="0" borderId="0"/>
    <xf numFmtId="0" fontId="4" fillId="0" borderId="0"/>
    <xf numFmtId="0" fontId="4" fillId="0" borderId="0"/>
    <xf numFmtId="0" fontId="4" fillId="0" borderId="0"/>
    <xf numFmtId="0" fontId="4" fillId="3" borderId="2" applyNumberFormat="0">
      <alignment horizontal="lef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7" fontId="23" fillId="0" borderId="0" applyFont="0" applyFill="0" applyBorder="0" applyAlignment="0" applyProtection="0"/>
    <xf numFmtId="0" fontId="4" fillId="0" borderId="0"/>
    <xf numFmtId="178" fontId="4" fillId="0" borderId="0" applyFont="0" applyFill="0" applyBorder="0" applyProtection="0">
      <alignment wrapText="1"/>
    </xf>
    <xf numFmtId="179" fontId="4" fillId="0" borderId="0" applyFont="0" applyFill="0" applyBorder="0" applyProtection="0">
      <alignment horizontal="left" wrapText="1"/>
    </xf>
    <xf numFmtId="180" fontId="4" fillId="0" borderId="0" applyFont="0" applyFill="0" applyBorder="0" applyProtection="0">
      <alignment wrapText="1"/>
    </xf>
    <xf numFmtId="0" fontId="4" fillId="0" borderId="0" applyFont="0" applyFill="0" applyBorder="0" applyProtection="0">
      <alignment wrapText="1"/>
    </xf>
    <xf numFmtId="0" fontId="4" fillId="0" borderId="0" applyFont="0" applyFill="0" applyBorder="0" applyProtection="0">
      <alignment wrapText="1"/>
    </xf>
    <xf numFmtId="181" fontId="4" fillId="0" borderId="0" applyFont="0" applyFill="0" applyBorder="0" applyProtection="0">
      <alignment wrapText="1"/>
    </xf>
    <xf numFmtId="0" fontId="24" fillId="0" borderId="0"/>
    <xf numFmtId="0" fontId="4" fillId="0" borderId="0" applyFont="0" applyFill="0" applyBorder="0" applyProtection="0">
      <alignment horizontal="right"/>
    </xf>
    <xf numFmtId="182" fontId="4" fillId="0" borderId="0" applyFont="0" applyFill="0" applyBorder="0" applyProtection="0">
      <alignment horizontal="right"/>
    </xf>
    <xf numFmtId="183" fontId="4" fillId="0" borderId="0" applyFont="0" applyFill="0" applyBorder="0" applyProtection="0">
      <alignment horizontal="right"/>
    </xf>
    <xf numFmtId="184" fontId="4" fillId="0" borderId="0" applyFont="0" applyFill="0" applyBorder="0" applyProtection="0">
      <alignment horizontal="right"/>
    </xf>
    <xf numFmtId="185" fontId="4" fillId="0" borderId="0" applyFont="0" applyFill="0" applyBorder="0" applyProtection="0">
      <alignment horizontal="right"/>
    </xf>
    <xf numFmtId="186" fontId="4" fillId="0" borderId="0" applyFont="0" applyFill="0" applyBorder="0" applyProtection="0">
      <alignment horizontal="right"/>
    </xf>
    <xf numFmtId="187" fontId="4" fillId="0" borderId="0" applyFont="0" applyFill="0" applyBorder="0" applyProtection="0">
      <alignment horizontal="right"/>
    </xf>
    <xf numFmtId="188" fontId="4" fillId="0" borderId="0" applyFont="0" applyFill="0" applyBorder="0" applyProtection="0">
      <alignment horizontal="right"/>
    </xf>
    <xf numFmtId="189" fontId="4" fillId="0" borderId="0" applyFont="0" applyFill="0" applyBorder="0" applyProtection="0">
      <alignment horizontal="right"/>
    </xf>
    <xf numFmtId="190" fontId="4" fillId="0" borderId="0" applyFont="0" applyFill="0" applyBorder="0" applyProtection="0">
      <alignment horizontal="right"/>
    </xf>
    <xf numFmtId="191" fontId="4" fillId="0" borderId="0" applyFont="0" applyFill="0" applyBorder="0" applyProtection="0">
      <alignment horizontal="right"/>
    </xf>
    <xf numFmtId="192" fontId="4" fillId="0" borderId="0" applyFont="0" applyFill="0" applyBorder="0" applyProtection="0">
      <alignment horizontal="right"/>
    </xf>
    <xf numFmtId="0" fontId="24" fillId="0" borderId="0"/>
    <xf numFmtId="0" fontId="24" fillId="0" borderId="0"/>
    <xf numFmtId="0" fontId="24" fillId="0" borderId="0"/>
    <xf numFmtId="0" fontId="4" fillId="0" borderId="0">
      <alignment horizontal="left" wrapText="1"/>
    </xf>
    <xf numFmtId="0" fontId="25" fillId="4" borderId="3">
      <alignment horizontal="center" vertical="center"/>
    </xf>
    <xf numFmtId="0" fontId="4" fillId="0" borderId="0">
      <alignment horizontal="left" wrapText="1"/>
    </xf>
    <xf numFmtId="0" fontId="4" fillId="5" borderId="0"/>
    <xf numFmtId="193" fontId="4" fillId="0" borderId="0" applyFont="0" applyFill="0" applyBorder="0" applyAlignment="0" applyProtection="0"/>
    <xf numFmtId="0" fontId="4" fillId="0" borderId="0">
      <alignment horizontal="left" wrapText="1"/>
    </xf>
    <xf numFmtId="0" fontId="4" fillId="0" borderId="0" applyFont="0" applyFill="0" applyBorder="0" applyAlignment="0" applyProtection="0"/>
    <xf numFmtId="194" fontId="4" fillId="0" borderId="0" applyFont="0" applyFill="0" applyBorder="0" applyAlignment="0" applyProtection="0"/>
    <xf numFmtId="195"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7" fontId="4" fillId="0" borderId="0" applyFont="0" applyFill="0" applyBorder="0" applyAlignment="0" applyProtection="0"/>
    <xf numFmtId="198" fontId="15" fillId="0" borderId="0" applyFont="0" applyFill="0" applyBorder="0" applyAlignment="0" applyProtection="0"/>
    <xf numFmtId="198" fontId="15" fillId="0" borderId="0" applyFont="0" applyFill="0" applyBorder="0" applyAlignment="0" applyProtection="0"/>
    <xf numFmtId="198" fontId="15" fillId="0" borderId="0" applyFont="0" applyFill="0" applyBorder="0" applyAlignment="0" applyProtection="0"/>
    <xf numFmtId="198" fontId="15" fillId="0" borderId="0" applyFont="0" applyFill="0" applyBorder="0" applyAlignment="0" applyProtection="0"/>
    <xf numFmtId="199" fontId="15" fillId="0" borderId="0" applyFont="0" applyFill="0" applyBorder="0" applyAlignment="0" applyProtection="0"/>
    <xf numFmtId="197" fontId="4" fillId="0" borderId="0" applyFont="0" applyFill="0" applyBorder="0" applyAlignment="0" applyProtection="0"/>
    <xf numFmtId="197" fontId="4" fillId="0" borderId="0" applyFont="0" applyFill="0" applyBorder="0" applyAlignment="0" applyProtection="0"/>
    <xf numFmtId="197" fontId="4" fillId="0" borderId="0" applyFont="0" applyFill="0" applyBorder="0" applyAlignment="0" applyProtection="0"/>
    <xf numFmtId="200" fontId="15" fillId="0" borderId="0" applyFont="0" applyFill="0" applyBorder="0" applyAlignment="0" applyProtection="0"/>
    <xf numFmtId="201" fontId="4" fillId="0" borderId="0" applyFont="0" applyFill="0" applyBorder="0" applyAlignment="0" applyProtection="0"/>
    <xf numFmtId="202" fontId="4" fillId="0" borderId="0" applyFont="0" applyFill="0" applyBorder="0" applyAlignment="0" applyProtection="0"/>
    <xf numFmtId="203" fontId="4" fillId="0" borderId="0" applyFont="0" applyFill="0" applyBorder="0" applyAlignment="0" applyProtection="0"/>
    <xf numFmtId="0" fontId="4" fillId="0" borderId="0" applyFont="0" applyFill="0" applyBorder="0" applyAlignment="0" applyProtection="0"/>
    <xf numFmtId="203" fontId="4" fillId="0" borderId="0" applyFont="0" applyFill="0" applyBorder="0" applyAlignment="0" applyProtection="0"/>
    <xf numFmtId="203" fontId="4" fillId="0" borderId="0" applyFont="0" applyFill="0" applyBorder="0" applyAlignment="0" applyProtection="0"/>
    <xf numFmtId="204" fontId="15"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5" fontId="15" fillId="0" borderId="0" applyFont="0" applyFill="0" applyBorder="0" applyAlignment="0" applyProtection="0"/>
    <xf numFmtId="206" fontId="15" fillId="0" borderId="0" applyFont="0" applyFill="0" applyBorder="0" applyAlignment="0" applyProtection="0"/>
    <xf numFmtId="194" fontId="4" fillId="0" borderId="0" applyFont="0" applyFill="0" applyBorder="0" applyAlignment="0" applyProtection="0"/>
    <xf numFmtId="0"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207" fontId="4" fillId="0" borderId="0" applyFont="0" applyFill="0" applyBorder="0" applyAlignment="0" applyProtection="0"/>
    <xf numFmtId="208" fontId="4" fillId="0" borderId="0" applyFont="0" applyFill="0" applyBorder="0" applyAlignment="0" applyProtection="0"/>
    <xf numFmtId="209" fontId="4" fillId="0" borderId="0" applyFont="0" applyFill="0" applyBorder="0" applyAlignment="0" applyProtection="0"/>
    <xf numFmtId="210" fontId="4" fillId="0" borderId="0" applyFont="0" applyFill="0" applyBorder="0" applyAlignment="0" applyProtection="0"/>
    <xf numFmtId="210" fontId="4" fillId="0" borderId="0" applyFont="0" applyFill="0" applyBorder="0" applyAlignment="0" applyProtection="0"/>
    <xf numFmtId="210" fontId="4" fillId="0" borderId="0" applyFont="0" applyFill="0" applyBorder="0" applyAlignment="0" applyProtection="0"/>
    <xf numFmtId="210" fontId="4" fillId="0" borderId="0" applyFont="0" applyFill="0" applyBorder="0" applyAlignment="0" applyProtection="0"/>
    <xf numFmtId="211" fontId="15" fillId="0" borderId="0" applyFont="0" applyFill="0" applyBorder="0" applyAlignment="0" applyProtection="0"/>
    <xf numFmtId="209" fontId="4" fillId="0" borderId="0" applyFont="0" applyFill="0" applyBorder="0" applyAlignment="0" applyProtection="0"/>
    <xf numFmtId="209" fontId="4" fillId="0" borderId="0" applyFont="0" applyFill="0" applyBorder="0" applyAlignment="0" applyProtection="0"/>
    <xf numFmtId="209" fontId="4" fillId="0" borderId="0" applyFont="0" applyFill="0" applyBorder="0" applyAlignment="0" applyProtection="0"/>
    <xf numFmtId="212" fontId="15" fillId="0" borderId="0" applyFont="0" applyFill="0" applyBorder="0" applyAlignment="0" applyProtection="0"/>
    <xf numFmtId="213" fontId="4" fillId="0" borderId="0" applyFont="0" applyFill="0" applyBorder="0" applyAlignment="0" applyProtection="0"/>
    <xf numFmtId="214" fontId="4" fillId="0" borderId="0" applyFont="0" applyFill="0" applyBorder="0" applyAlignment="0" applyProtection="0"/>
    <xf numFmtId="215" fontId="15" fillId="0" borderId="0" applyFont="0" applyFill="0" applyBorder="0" applyAlignment="0" applyProtection="0"/>
    <xf numFmtId="39" fontId="4" fillId="0" borderId="0" applyFont="0" applyFill="0" applyBorder="0" applyAlignment="0" applyProtection="0"/>
    <xf numFmtId="216" fontId="4" fillId="6" borderId="4"/>
    <xf numFmtId="0" fontId="20" fillId="0" borderId="0"/>
    <xf numFmtId="202"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0"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18" fontId="4"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0" fontId="4"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220" fontId="15"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221" fontId="15" fillId="0" borderId="0" applyFont="0" applyFill="0" applyBorder="0" applyAlignment="0" applyProtection="0"/>
    <xf numFmtId="222" fontId="15" fillId="0" borderId="0" applyFont="0" applyFill="0" applyBorder="0" applyAlignment="0" applyProtection="0"/>
    <xf numFmtId="203" fontId="4" fillId="0" borderId="0" applyFont="0" applyFill="0" applyBorder="0" applyAlignment="0" applyProtection="0"/>
    <xf numFmtId="223" fontId="4" fillId="0" borderId="0" applyFont="0" applyFill="0" applyBorder="0" applyAlignment="0" applyProtection="0"/>
    <xf numFmtId="0" fontId="4" fillId="0" borderId="0" applyFont="0" applyFill="0" applyBorder="0" applyAlignment="0" applyProtection="0"/>
    <xf numFmtId="203" fontId="4" fillId="0" borderId="0" applyFont="0" applyFill="0" applyBorder="0" applyAlignment="0" applyProtection="0"/>
    <xf numFmtId="203" fontId="4" fillId="0" borderId="0" applyFont="0" applyFill="0" applyBorder="0" applyAlignment="0" applyProtection="0"/>
    <xf numFmtId="0" fontId="4" fillId="0" borderId="0" applyFont="0" applyFill="0" applyBorder="0" applyAlignment="0" applyProtection="0"/>
    <xf numFmtId="201" fontId="4" fillId="0" borderId="0" applyFont="0" applyFill="0" applyBorder="0" applyAlignment="0" applyProtection="0"/>
    <xf numFmtId="224" fontId="4" fillId="0" borderId="0" applyFont="0" applyFill="0" applyBorder="0" applyAlignment="0" applyProtection="0"/>
    <xf numFmtId="224" fontId="4" fillId="0" borderId="0" applyFont="0" applyFill="0" applyBorder="0" applyAlignment="0" applyProtection="0"/>
    <xf numFmtId="0" fontId="11" fillId="0" borderId="0" applyFont="0" applyFill="0" applyBorder="0" applyAlignment="0" applyProtection="0"/>
    <xf numFmtId="224" fontId="4" fillId="0" borderId="0" applyFont="0" applyFill="0" applyBorder="0" applyAlignment="0" applyProtection="0"/>
    <xf numFmtId="224" fontId="4" fillId="0" borderId="0" applyFont="0" applyFill="0" applyBorder="0" applyAlignment="0" applyProtection="0"/>
    <xf numFmtId="225" fontId="15"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5" fontId="15" fillId="0" borderId="0" applyFont="0" applyFill="0" applyBorder="0" applyAlignment="0" applyProtection="0"/>
    <xf numFmtId="0" fontId="4" fillId="0" borderId="0" applyFont="0" applyFill="0" applyBorder="0" applyAlignment="0" applyProtection="0"/>
    <xf numFmtId="226" fontId="4" fillId="0" borderId="0" applyFont="0" applyFill="0" applyBorder="0" applyAlignment="0" applyProtection="0"/>
    <xf numFmtId="226" fontId="4" fillId="0" borderId="0" applyFont="0" applyFill="0" applyBorder="0" applyAlignment="0" applyProtection="0"/>
    <xf numFmtId="226" fontId="4" fillId="0" borderId="0" applyFont="0" applyFill="0" applyBorder="0" applyAlignment="0" applyProtection="0"/>
    <xf numFmtId="226" fontId="4" fillId="0" borderId="0" applyFont="0" applyFill="0" applyBorder="0" applyAlignment="0" applyProtection="0"/>
    <xf numFmtId="227" fontId="1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28" fontId="15" fillId="0" borderId="0" applyFont="0" applyFill="0" applyBorder="0" applyAlignment="0" applyProtection="0"/>
    <xf numFmtId="229" fontId="4" fillId="0" borderId="0" applyFont="0" applyFill="0" applyBorder="0" applyAlignment="0" applyProtection="0"/>
    <xf numFmtId="230" fontId="4" fillId="0" borderId="0" applyFont="0" applyFill="0" applyBorder="0" applyAlignment="0" applyProtection="0"/>
    <xf numFmtId="204" fontId="15" fillId="0" borderId="0" applyFont="0" applyFill="0" applyBorder="0" applyAlignment="0" applyProtection="0"/>
    <xf numFmtId="219" fontId="4" fillId="0" borderId="0" applyFont="0" applyFill="0" applyBorder="0" applyAlignment="0" applyProtection="0"/>
    <xf numFmtId="193" fontId="4" fillId="0" borderId="0" applyFont="0" applyFill="0" applyBorder="0" applyAlignment="0" applyProtection="0"/>
    <xf numFmtId="197" fontId="4" fillId="0" borderId="0" applyFont="0" applyFill="0" applyBorder="0" applyAlignment="0" applyProtection="0"/>
    <xf numFmtId="195"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206" fontId="15" fillId="0" borderId="0" applyFont="0" applyFill="0" applyBorder="0" applyAlignment="0" applyProtection="0"/>
    <xf numFmtId="197" fontId="4" fillId="0" borderId="0" applyFont="0" applyFill="0" applyBorder="0" applyAlignment="0" applyProtection="0"/>
    <xf numFmtId="197" fontId="4" fillId="0" borderId="0" applyFont="0" applyFill="0" applyBorder="0" applyAlignment="0" applyProtection="0"/>
    <xf numFmtId="197" fontId="4" fillId="0" borderId="0" applyFont="0" applyFill="0" applyBorder="0" applyAlignment="0" applyProtection="0"/>
    <xf numFmtId="200" fontId="15" fillId="0" borderId="0" applyFont="0" applyFill="0" applyBorder="0" applyAlignment="0" applyProtection="0"/>
    <xf numFmtId="219" fontId="4" fillId="0" borderId="0" applyFont="0" applyFill="0" applyBorder="0" applyAlignment="0" applyProtection="0"/>
    <xf numFmtId="0" fontId="4"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231" fontId="4" fillId="0" borderId="0" applyFont="0" applyFill="0" applyBorder="0" applyAlignment="0" applyProtection="0"/>
    <xf numFmtId="232"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0"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215" fontId="15"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234" fontId="15" fillId="0" borderId="0" applyFont="0" applyFill="0" applyBorder="0" applyAlignment="0" applyProtection="0"/>
    <xf numFmtId="235" fontId="4" fillId="0" borderId="0" applyFont="0" applyFill="0" applyBorder="0" applyAlignment="0" applyProtection="0"/>
    <xf numFmtId="236" fontId="4" fillId="0" borderId="0" applyFont="0" applyFill="0" applyBorder="0" applyAlignment="0" applyProtection="0"/>
    <xf numFmtId="220" fontId="15" fillId="0" borderId="0" applyFont="0" applyFill="0" applyBorder="0" applyAlignment="0" applyProtection="0"/>
    <xf numFmtId="195" fontId="4" fillId="0" borderId="0" applyFont="0" applyFill="0" applyBorder="0" applyAlignment="0" applyProtection="0"/>
    <xf numFmtId="237" fontId="4" fillId="0" borderId="0" applyFont="0" applyFill="0" applyBorder="0" applyAlignment="0" applyProtection="0"/>
    <xf numFmtId="237" fontId="4" fillId="0" borderId="0" applyFont="0" applyFill="0" applyBorder="0" applyAlignment="0" applyProtection="0"/>
    <xf numFmtId="0" fontId="4" fillId="0" borderId="0" applyFont="0" applyFill="0" applyBorder="0" applyAlignment="0" applyProtection="0"/>
    <xf numFmtId="237" fontId="4" fillId="0" borderId="0" applyFont="0" applyFill="0" applyBorder="0" applyAlignment="0" applyProtection="0"/>
    <xf numFmtId="237" fontId="4" fillId="0" borderId="0" applyFont="0" applyFill="0" applyBorder="0" applyAlignment="0" applyProtection="0"/>
    <xf numFmtId="238"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0"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22" fontId="15" fillId="0" borderId="0" applyFont="0" applyFill="0" applyBorder="0" applyAlignment="0" applyProtection="0"/>
    <xf numFmtId="239" fontId="4" fillId="0" borderId="0" applyFont="0" applyFill="0" applyBorder="0" applyAlignment="0" applyProtection="0"/>
    <xf numFmtId="239" fontId="4" fillId="0" borderId="0" applyFont="0" applyFill="0" applyBorder="0" applyAlignment="0" applyProtection="0"/>
    <xf numFmtId="239" fontId="4" fillId="0" borderId="0" applyFont="0" applyFill="0" applyBorder="0" applyAlignment="0" applyProtection="0"/>
    <xf numFmtId="240" fontId="15" fillId="0" borderId="0" applyFont="0" applyFill="0" applyBorder="0" applyAlignment="0" applyProtection="0"/>
    <xf numFmtId="241" fontId="15"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242" fontId="4" fillId="0" borderId="0" applyFont="0" applyFill="0" applyBorder="0" applyAlignment="0" applyProtection="0"/>
    <xf numFmtId="197" fontId="4" fillId="0" borderId="0" applyFont="0" applyFill="0" applyBorder="0" applyAlignment="0" applyProtection="0"/>
    <xf numFmtId="198" fontId="15" fillId="0" borderId="0" applyFont="0" applyFill="0" applyBorder="0" applyAlignment="0" applyProtection="0"/>
    <xf numFmtId="198" fontId="15" fillId="0" borderId="0" applyFont="0" applyFill="0" applyBorder="0" applyAlignment="0" applyProtection="0"/>
    <xf numFmtId="198" fontId="15" fillId="0" borderId="0" applyFont="0" applyFill="0" applyBorder="0" applyAlignment="0" applyProtection="0"/>
    <xf numFmtId="198" fontId="15" fillId="0" borderId="0" applyFont="0" applyFill="0" applyBorder="0" applyAlignment="0" applyProtection="0"/>
    <xf numFmtId="199" fontId="15" fillId="0" borderId="0" applyFont="0" applyFill="0" applyBorder="0" applyAlignment="0" applyProtection="0"/>
    <xf numFmtId="197" fontId="4" fillId="0" borderId="0" applyFont="0" applyFill="0" applyBorder="0" applyAlignment="0" applyProtection="0"/>
    <xf numFmtId="197" fontId="4" fillId="0" borderId="0" applyFont="0" applyFill="0" applyBorder="0" applyAlignment="0" applyProtection="0"/>
    <xf numFmtId="197" fontId="4" fillId="0" borderId="0" applyFont="0" applyFill="0" applyBorder="0" applyAlignment="0" applyProtection="0"/>
    <xf numFmtId="200" fontId="15" fillId="0" borderId="0" applyFont="0" applyFill="0" applyBorder="0" applyAlignment="0" applyProtection="0"/>
    <xf numFmtId="201" fontId="4" fillId="0" borderId="0" applyFont="0" applyFill="0" applyBorder="0" applyAlignment="0" applyProtection="0"/>
    <xf numFmtId="202" fontId="4" fillId="0" borderId="0" applyFont="0" applyFill="0" applyBorder="0" applyAlignment="0" applyProtection="0"/>
    <xf numFmtId="203" fontId="4" fillId="0" borderId="0" applyFont="0" applyFill="0" applyBorder="0" applyAlignment="0" applyProtection="0"/>
    <xf numFmtId="0" fontId="4" fillId="0" borderId="0" applyFont="0" applyFill="0" applyBorder="0" applyAlignment="0" applyProtection="0"/>
    <xf numFmtId="203" fontId="4" fillId="0" borderId="0" applyFont="0" applyFill="0" applyBorder="0" applyAlignment="0" applyProtection="0"/>
    <xf numFmtId="203" fontId="4" fillId="0" borderId="0" applyFont="0" applyFill="0" applyBorder="0" applyAlignment="0" applyProtection="0"/>
    <xf numFmtId="204" fontId="15"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5" fontId="15" fillId="0" borderId="0" applyFont="0" applyFill="0" applyBorder="0" applyAlignment="0" applyProtection="0"/>
    <xf numFmtId="243" fontId="4" fillId="0" borderId="0" applyFont="0" applyFill="0" applyBorder="0" applyAlignment="0" applyProtection="0"/>
    <xf numFmtId="244" fontId="4" fillId="0" borderId="0" applyFont="0" applyFill="0" applyBorder="0" applyAlignment="0" applyProtection="0"/>
    <xf numFmtId="206" fontId="15" fillId="0" borderId="0" applyFont="0" applyFill="0" applyBorder="0" applyAlignment="0" applyProtection="0"/>
    <xf numFmtId="217" fontId="4" fillId="0" borderId="0" applyFont="0" applyFill="0" applyBorder="0" applyAlignment="0" applyProtection="0"/>
    <xf numFmtId="245" fontId="4" fillId="0" borderId="0" applyFont="0" applyFill="0" applyBorder="0" applyAlignment="0" applyProtection="0"/>
    <xf numFmtId="245" fontId="4" fillId="0" borderId="0" applyFont="0" applyFill="0" applyBorder="0" applyAlignment="0" applyProtection="0"/>
    <xf numFmtId="0" fontId="4" fillId="0" borderId="0" applyFont="0" applyFill="0" applyBorder="0" applyAlignment="0" applyProtection="0"/>
    <xf numFmtId="245" fontId="4" fillId="0" borderId="0" applyFont="0" applyFill="0" applyBorder="0" applyAlignment="0" applyProtection="0"/>
    <xf numFmtId="245" fontId="4" fillId="0" borderId="0" applyFont="0" applyFill="0" applyBorder="0" applyAlignment="0" applyProtection="0"/>
    <xf numFmtId="246" fontId="4" fillId="0" borderId="0" applyFont="0" applyFill="0" applyBorder="0" applyAlignment="0" applyProtection="0"/>
    <xf numFmtId="193"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7" fontId="15" fillId="0" borderId="0" applyFont="0" applyFill="0" applyBorder="0" applyAlignment="0" applyProtection="0"/>
    <xf numFmtId="248" fontId="15" fillId="0" borderId="0" applyFont="0" applyFill="0" applyBorder="0" applyAlignment="0" applyProtection="0"/>
    <xf numFmtId="217" fontId="4" fillId="0" borderId="0" applyFont="0" applyFill="0" applyBorder="0" applyAlignment="0" applyProtection="0"/>
    <xf numFmtId="0"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49" fontId="4" fillId="0" borderId="0" applyFont="0" applyFill="0" applyBorder="0" applyAlignment="0" applyProtection="0"/>
    <xf numFmtId="218" fontId="4"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0" fontId="4"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220" fontId="15"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221" fontId="15" fillId="0" borderId="0" applyFont="0" applyFill="0" applyBorder="0" applyAlignment="0" applyProtection="0"/>
    <xf numFmtId="250" fontId="4" fillId="0" borderId="0" applyFont="0" applyFill="0" applyBorder="0" applyAlignment="0" applyProtection="0"/>
    <xf numFmtId="251" fontId="4" fillId="0" borderId="0" applyFont="0" applyFill="0" applyBorder="0" applyAlignment="0" applyProtection="0"/>
    <xf numFmtId="222" fontId="15" fillId="0" borderId="0" applyFont="0" applyFill="0" applyBorder="0" applyAlignment="0" applyProtection="0"/>
    <xf numFmtId="0" fontId="4" fillId="0" borderId="0">
      <alignment vertical="top"/>
    </xf>
    <xf numFmtId="0" fontId="4" fillId="0" borderId="0" applyFont="0" applyFill="0" applyBorder="0" applyAlignment="0" applyProtection="0"/>
    <xf numFmtId="0" fontId="4" fillId="0" borderId="0">
      <alignment horizontal="left" wrapText="1"/>
    </xf>
    <xf numFmtId="0" fontId="20" fillId="0" borderId="0"/>
    <xf numFmtId="0" fontId="26"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0" fillId="0" borderId="0"/>
    <xf numFmtId="0" fontId="24" fillId="0" borderId="0"/>
    <xf numFmtId="0" fontId="20" fillId="0" borderId="0"/>
    <xf numFmtId="0" fontId="24" fillId="0" borderId="0"/>
    <xf numFmtId="0" fontId="24" fillId="0" borderId="0"/>
    <xf numFmtId="0" fontId="20" fillId="0" borderId="0"/>
    <xf numFmtId="0" fontId="24" fillId="0" borderId="0"/>
    <xf numFmtId="0" fontId="24" fillId="0" borderId="0"/>
    <xf numFmtId="0" fontId="4" fillId="0" borderId="0" applyFont="0" applyFill="0" applyBorder="0" applyAlignment="0" applyProtection="0"/>
    <xf numFmtId="0" fontId="4" fillId="0" borderId="0" applyFont="0" applyFill="0" applyBorder="0" applyAlignment="0" applyProtection="0"/>
    <xf numFmtId="9" fontId="4" fillId="7" borderId="0"/>
    <xf numFmtId="0" fontId="4" fillId="0" borderId="0"/>
    <xf numFmtId="0" fontId="4" fillId="0" borderId="0"/>
    <xf numFmtId="0" fontId="4" fillId="0" borderId="0"/>
    <xf numFmtId="1" fontId="27" fillId="0" borderId="0"/>
    <xf numFmtId="38" fontId="15" fillId="0" borderId="5"/>
    <xf numFmtId="252" fontId="28" fillId="0" borderId="0">
      <alignment horizontal="left"/>
    </xf>
    <xf numFmtId="253" fontId="28" fillId="0" borderId="0">
      <alignment horizontal="left"/>
    </xf>
    <xf numFmtId="254" fontId="23" fillId="0" borderId="0" applyFont="0" applyFill="0" applyBorder="0" applyAlignment="0" applyProtection="0"/>
    <xf numFmtId="0" fontId="21" fillId="0" borderId="0"/>
    <xf numFmtId="2" fontId="23" fillId="0" borderId="0" applyFont="0" applyFill="0" applyBorder="0" applyAlignment="0" applyProtection="0"/>
    <xf numFmtId="174" fontId="13" fillId="8" borderId="0" applyNumberFormat="0" applyBorder="0" applyAlignment="0" applyProtection="0"/>
    <xf numFmtId="174" fontId="13" fillId="9" borderId="0" applyNumberFormat="0" applyBorder="0" applyAlignment="0" applyProtection="0"/>
    <xf numFmtId="174" fontId="13" fillId="10" borderId="0" applyNumberFormat="0" applyBorder="0" applyAlignment="0" applyProtection="0"/>
    <xf numFmtId="174" fontId="13" fillId="11" borderId="0" applyNumberFormat="0" applyBorder="0" applyAlignment="0" applyProtection="0"/>
    <xf numFmtId="174" fontId="13" fillId="12" borderId="0" applyNumberFormat="0" applyBorder="0" applyAlignment="0" applyProtection="0"/>
    <xf numFmtId="174" fontId="13" fillId="13" borderId="0" applyNumberFormat="0" applyBorder="0" applyAlignment="0" applyProtection="0"/>
    <xf numFmtId="175" fontId="13" fillId="8" borderId="0" applyNumberFormat="0" applyBorder="0" applyAlignment="0" applyProtection="0"/>
    <xf numFmtId="175" fontId="13" fillId="9" borderId="0" applyNumberFormat="0" applyBorder="0" applyAlignment="0" applyProtection="0"/>
    <xf numFmtId="175" fontId="13" fillId="10" borderId="0" applyNumberFormat="0" applyBorder="0" applyAlignment="0" applyProtection="0"/>
    <xf numFmtId="175" fontId="13" fillId="11" borderId="0" applyNumberFormat="0" applyBorder="0" applyAlignment="0" applyProtection="0"/>
    <xf numFmtId="175" fontId="13" fillId="12" borderId="0" applyNumberFormat="0" applyBorder="0" applyAlignment="0" applyProtection="0"/>
    <xf numFmtId="175" fontId="13" fillId="13" borderId="0" applyNumberFormat="0" applyBorder="0" applyAlignment="0" applyProtection="0"/>
    <xf numFmtId="0" fontId="21" fillId="0" borderId="0"/>
    <xf numFmtId="40" fontId="21" fillId="0" borderId="0"/>
    <xf numFmtId="174" fontId="13" fillId="14" borderId="0" applyNumberFormat="0" applyBorder="0" applyAlignment="0" applyProtection="0"/>
    <xf numFmtId="174" fontId="13" fillId="15" borderId="0" applyNumberFormat="0" applyBorder="0" applyAlignment="0" applyProtection="0"/>
    <xf numFmtId="174" fontId="13" fillId="16" borderId="0" applyNumberFormat="0" applyBorder="0" applyAlignment="0" applyProtection="0"/>
    <xf numFmtId="174" fontId="13" fillId="11" borderId="0" applyNumberFormat="0" applyBorder="0" applyAlignment="0" applyProtection="0"/>
    <xf numFmtId="174" fontId="13" fillId="14" borderId="0" applyNumberFormat="0" applyBorder="0" applyAlignment="0" applyProtection="0"/>
    <xf numFmtId="174" fontId="13" fillId="17" borderId="0" applyNumberFormat="0" applyBorder="0" applyAlignment="0" applyProtection="0"/>
    <xf numFmtId="175" fontId="13" fillId="14" borderId="0" applyNumberFormat="0" applyBorder="0" applyAlignment="0" applyProtection="0"/>
    <xf numFmtId="175" fontId="13" fillId="15" borderId="0" applyNumberFormat="0" applyBorder="0" applyAlignment="0" applyProtection="0"/>
    <xf numFmtId="175" fontId="13" fillId="16" borderId="0" applyNumberFormat="0" applyBorder="0" applyAlignment="0" applyProtection="0"/>
    <xf numFmtId="175" fontId="13" fillId="11" borderId="0" applyNumberFormat="0" applyBorder="0" applyAlignment="0" applyProtection="0"/>
    <xf numFmtId="175" fontId="13" fillId="14" borderId="0" applyNumberFormat="0" applyBorder="0" applyAlignment="0" applyProtection="0"/>
    <xf numFmtId="175" fontId="13" fillId="17" borderId="0" applyNumberFormat="0" applyBorder="0" applyAlignment="0" applyProtection="0"/>
    <xf numFmtId="0" fontId="29" fillId="0" borderId="0">
      <alignment vertical="top" wrapText="1"/>
    </xf>
    <xf numFmtId="174" fontId="30" fillId="18" borderId="0" applyNumberFormat="0" applyBorder="0" applyAlignment="0" applyProtection="0"/>
    <xf numFmtId="174" fontId="30" fillId="15" borderId="0" applyNumberFormat="0" applyBorder="0" applyAlignment="0" applyProtection="0"/>
    <xf numFmtId="174" fontId="30" fillId="16" borderId="0" applyNumberFormat="0" applyBorder="0" applyAlignment="0" applyProtection="0"/>
    <xf numFmtId="174" fontId="30" fillId="19" borderId="0" applyNumberFormat="0" applyBorder="0" applyAlignment="0" applyProtection="0"/>
    <xf numFmtId="174" fontId="30" fillId="20" borderId="0" applyNumberFormat="0" applyBorder="0" applyAlignment="0" applyProtection="0"/>
    <xf numFmtId="174" fontId="30" fillId="21" borderId="0" applyNumberFormat="0" applyBorder="0" applyAlignment="0" applyProtection="0"/>
    <xf numFmtId="175" fontId="30" fillId="18" borderId="0" applyNumberFormat="0" applyBorder="0" applyAlignment="0" applyProtection="0"/>
    <xf numFmtId="175" fontId="30" fillId="15" borderId="0" applyNumberFormat="0" applyBorder="0" applyAlignment="0" applyProtection="0"/>
    <xf numFmtId="175" fontId="30" fillId="16" borderId="0" applyNumberFormat="0" applyBorder="0" applyAlignment="0" applyProtection="0"/>
    <xf numFmtId="175" fontId="30" fillId="19" borderId="0" applyNumberFormat="0" applyBorder="0" applyAlignment="0" applyProtection="0"/>
    <xf numFmtId="175" fontId="30" fillId="20" borderId="0" applyNumberFormat="0" applyBorder="0" applyAlignment="0" applyProtection="0"/>
    <xf numFmtId="175" fontId="30" fillId="21" borderId="0" applyNumberFormat="0" applyBorder="0" applyAlignment="0" applyProtection="0"/>
    <xf numFmtId="193" fontId="31" fillId="5" borderId="0" applyFont="0" applyBorder="0"/>
    <xf numFmtId="0" fontId="32" fillId="4" borderId="0"/>
    <xf numFmtId="193" fontId="31" fillId="22" borderId="0" applyNumberFormat="0" applyFont="0" applyBorder="0" applyAlignment="0" applyProtection="0"/>
    <xf numFmtId="193" fontId="26" fillId="7" borderId="0" applyNumberFormat="0" applyFont="0" applyBorder="0" applyAlignment="0" applyProtection="0"/>
    <xf numFmtId="193" fontId="33" fillId="23" borderId="0" applyBorder="0"/>
    <xf numFmtId="193" fontId="4" fillId="0" borderId="6" applyNumberFormat="0" applyBorder="0" applyAlignment="0" applyProtection="0"/>
    <xf numFmtId="255" fontId="34" fillId="0" borderId="0" applyBorder="0">
      <alignment horizontal="right"/>
    </xf>
    <xf numFmtId="255" fontId="33" fillId="0" borderId="6" applyBorder="0">
      <alignment horizontal="right"/>
    </xf>
    <xf numFmtId="176" fontId="35" fillId="0" borderId="0" applyBorder="0">
      <alignment horizontal="right"/>
    </xf>
    <xf numFmtId="176" fontId="36" fillId="0" borderId="6" applyBorder="0">
      <alignment horizontal="right"/>
    </xf>
    <xf numFmtId="193" fontId="37" fillId="0" borderId="0">
      <alignment horizontal="left" indent="1"/>
    </xf>
    <xf numFmtId="193" fontId="37" fillId="0" borderId="0">
      <alignment horizontal="left"/>
    </xf>
    <xf numFmtId="193" fontId="38" fillId="0" borderId="7" applyBorder="0"/>
    <xf numFmtId="193" fontId="31" fillId="2" borderId="6" applyNumberFormat="0" applyFont="0" applyBorder="0" applyAlignment="0" applyProtection="0"/>
    <xf numFmtId="255" fontId="39" fillId="24" borderId="7" applyBorder="0">
      <alignment horizontal="right"/>
    </xf>
    <xf numFmtId="255" fontId="39" fillId="0" borderId="7" applyBorder="0">
      <alignment horizontal="right"/>
    </xf>
    <xf numFmtId="193" fontId="9" fillId="0" borderId="6" applyNumberFormat="0" applyBorder="0" applyAlignment="0" applyProtection="0"/>
    <xf numFmtId="0" fontId="39" fillId="5" borderId="8" applyBorder="0">
      <alignment horizontal="center"/>
    </xf>
    <xf numFmtId="0" fontId="40" fillId="0" borderId="9" applyBorder="0"/>
    <xf numFmtId="3" fontId="4" fillId="0" borderId="0"/>
    <xf numFmtId="0" fontId="41" fillId="0" borderId="0">
      <alignment horizontal="left"/>
    </xf>
    <xf numFmtId="3" fontId="42" fillId="0" borderId="0" applyFill="0" applyBorder="0" applyAlignment="0" applyProtection="0">
      <alignment horizontal="right"/>
    </xf>
    <xf numFmtId="0" fontId="4" fillId="0" borderId="10"/>
    <xf numFmtId="0" fontId="15" fillId="0" borderId="9"/>
    <xf numFmtId="0" fontId="4" fillId="0" borderId="0"/>
    <xf numFmtId="0" fontId="4" fillId="0" borderId="0" applyFill="0" applyBorder="0" applyProtection="0">
      <protection locked="0"/>
    </xf>
    <xf numFmtId="0" fontId="15" fillId="0" borderId="11" applyBorder="0"/>
    <xf numFmtId="193" fontId="43" fillId="0" borderId="0"/>
    <xf numFmtId="256" fontId="43" fillId="0" borderId="0"/>
    <xf numFmtId="257" fontId="43" fillId="0" borderId="0"/>
    <xf numFmtId="37" fontId="43" fillId="0" borderId="0"/>
    <xf numFmtId="39" fontId="43" fillId="0" borderId="0"/>
    <xf numFmtId="255" fontId="44" fillId="0" borderId="0"/>
    <xf numFmtId="0" fontId="45" fillId="0" borderId="0"/>
    <xf numFmtId="0" fontId="21" fillId="0" borderId="0">
      <alignment horizontal="center" wrapText="1"/>
      <protection locked="0"/>
    </xf>
    <xf numFmtId="0" fontId="4" fillId="0" borderId="0" applyNumberFormat="0" applyFill="0" applyBorder="0" applyAlignment="0" applyProtection="0"/>
    <xf numFmtId="0" fontId="19" fillId="0" borderId="0" applyNumberFormat="0" applyFill="0" applyBorder="0" applyAlignment="0" applyProtection="0"/>
    <xf numFmtId="3" fontId="46" fillId="0" borderId="0" applyNumberFormat="0" applyFill="0" applyBorder="0" applyAlignment="0" applyProtection="0"/>
    <xf numFmtId="3" fontId="47" fillId="0" borderId="0" applyNumberFormat="0" applyFill="0" applyBorder="0" applyAlignment="0" applyProtection="0"/>
    <xf numFmtId="0" fontId="33" fillId="0" borderId="12" applyNumberFormat="0" applyFill="0" applyAlignment="0" applyProtection="0"/>
    <xf numFmtId="0" fontId="33" fillId="0" borderId="12" applyNumberFormat="0" applyFill="0" applyAlignment="0" applyProtection="0"/>
    <xf numFmtId="0" fontId="48" fillId="0" borderId="13">
      <protection hidden="1"/>
    </xf>
    <xf numFmtId="0" fontId="49" fillId="25" borderId="13" applyNumberFormat="0" applyFont="0" applyBorder="0" applyAlignment="0" applyProtection="0">
      <protection hidden="1"/>
    </xf>
    <xf numFmtId="193" fontId="50" fillId="26" borderId="1"/>
    <xf numFmtId="256" fontId="50" fillId="26" borderId="1"/>
    <xf numFmtId="257" fontId="50" fillId="26" borderId="1"/>
    <xf numFmtId="37" fontId="17" fillId="2" borderId="1"/>
    <xf numFmtId="258" fontId="4" fillId="2" borderId="1"/>
    <xf numFmtId="172" fontId="51" fillId="2" borderId="1"/>
    <xf numFmtId="0" fontId="52" fillId="0" borderId="0" applyNumberFormat="0" applyFont="0" applyAlignment="0">
      <alignment horizontal="left"/>
    </xf>
    <xf numFmtId="0" fontId="53" fillId="0" borderId="0" applyNumberFormat="0" applyFill="0" applyBorder="0" applyAlignment="0" applyProtection="0"/>
    <xf numFmtId="0" fontId="54" fillId="0" borderId="0" applyFont="0" applyFill="0" applyBorder="0" applyAlignment="0" applyProtection="0">
      <alignment horizontal="right"/>
    </xf>
    <xf numFmtId="0" fontId="55" fillId="27" borderId="0"/>
    <xf numFmtId="37" fontId="4" fillId="0" borderId="0" applyNumberFormat="0" applyFill="0" applyBorder="0" applyAlignment="0" applyProtection="0"/>
    <xf numFmtId="168" fontId="56" fillId="0" borderId="0">
      <alignment horizontal="right"/>
      <protection locked="0"/>
    </xf>
    <xf numFmtId="0" fontId="57" fillId="0" borderId="0" applyNumberFormat="0" applyFill="0" applyBorder="0" applyAlignment="0" applyProtection="0"/>
    <xf numFmtId="0" fontId="58" fillId="0" borderId="0" applyNumberFormat="0" applyFill="0" applyBorder="0" applyAlignment="0" applyProtection="0"/>
    <xf numFmtId="259" fontId="38" fillId="0" borderId="0" applyNumberFormat="0" applyFill="0" applyBorder="0" applyAlignment="0"/>
    <xf numFmtId="0" fontId="4" fillId="0" borderId="0" applyNumberFormat="0"/>
    <xf numFmtId="166" fontId="10" fillId="0" borderId="7" applyAlignment="0" applyProtection="0"/>
    <xf numFmtId="0" fontId="21" fillId="0" borderId="14" applyNumberFormat="0" applyFont="0" applyFill="0" applyAlignment="0" applyProtection="0"/>
    <xf numFmtId="0" fontId="21" fillId="0" borderId="15" applyNumberFormat="0" applyFont="0" applyFill="0" applyAlignment="0" applyProtection="0"/>
    <xf numFmtId="9" fontId="4" fillId="0" borderId="16" applyNumberFormat="0" applyFont="0" applyFill="0" applyAlignment="0" applyProtection="0"/>
    <xf numFmtId="0" fontId="59" fillId="0" borderId="9" applyNumberFormat="0" applyFont="0" applyFill="0" applyAlignment="0" applyProtection="0"/>
    <xf numFmtId="39" fontId="60" fillId="0" borderId="0" applyFont="0" applyFill="0" applyBorder="0" applyAlignment="0" applyProtection="0"/>
    <xf numFmtId="175" fontId="61" fillId="10" borderId="0" applyNumberFormat="0" applyBorder="0" applyAlignment="0" applyProtection="0"/>
    <xf numFmtId="0" fontId="62" fillId="0" borderId="0" applyNumberFormat="0" applyFill="0" applyBorder="0" applyAlignment="0" applyProtection="0"/>
    <xf numFmtId="37" fontId="63" fillId="0" borderId="0"/>
    <xf numFmtId="0" fontId="4" fillId="0" borderId="0" applyFill="0" applyBorder="0" applyAlignment="0"/>
    <xf numFmtId="0" fontId="24" fillId="0" borderId="0" applyFill="0" applyBorder="0" applyAlignment="0"/>
    <xf numFmtId="0" fontId="24" fillId="0" borderId="0" applyFill="0" applyBorder="0" applyAlignment="0"/>
    <xf numFmtId="260" fontId="11" fillId="0" borderId="0" applyFill="0" applyBorder="0" applyAlignment="0"/>
    <xf numFmtId="261" fontId="11"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174" fontId="64" fillId="25" borderId="2" applyNumberFormat="0" applyAlignment="0" applyProtection="0"/>
    <xf numFmtId="176" fontId="17" fillId="7" borderId="1"/>
    <xf numFmtId="3" fontId="17" fillId="7" borderId="1"/>
    <xf numFmtId="176" fontId="17" fillId="7" borderId="1"/>
    <xf numFmtId="175" fontId="64" fillId="25" borderId="2" applyNumberFormat="0" applyAlignment="0" applyProtection="0"/>
    <xf numFmtId="262" fontId="22" fillId="28" borderId="0"/>
    <xf numFmtId="39" fontId="21" fillId="29" borderId="0" applyNumberFormat="0" applyFont="0" applyBorder="0" applyAlignment="0"/>
    <xf numFmtId="263" fontId="4" fillId="0" borderId="17"/>
    <xf numFmtId="175" fontId="55" fillId="30" borderId="18" applyNumberFormat="0" applyAlignment="0" applyProtection="0"/>
    <xf numFmtId="175" fontId="65" fillId="0" borderId="19" applyNumberFormat="0" applyFill="0" applyAlignment="0" applyProtection="0"/>
    <xf numFmtId="174" fontId="65" fillId="0" borderId="19" applyNumberFormat="0" applyFill="0" applyAlignment="0" applyProtection="0"/>
    <xf numFmtId="174" fontId="55" fillId="30" borderId="18" applyNumberFormat="0" applyAlignment="0" applyProtection="0"/>
    <xf numFmtId="41" fontId="15" fillId="0" borderId="20" applyProtection="0">
      <alignment horizontal="left"/>
    </xf>
    <xf numFmtId="193" fontId="43" fillId="0" borderId="0"/>
    <xf numFmtId="264" fontId="15" fillId="0" borderId="7" applyNumberFormat="0" applyFont="0" applyFill="0" applyBorder="0" applyAlignment="0" applyProtection="0">
      <alignment horizontal="right"/>
    </xf>
    <xf numFmtId="265" fontId="4" fillId="0" borderId="0"/>
    <xf numFmtId="0" fontId="4" fillId="0" borderId="0" applyNumberFormat="0" applyFont="0" applyFill="0" applyAlignment="0" applyProtection="0"/>
    <xf numFmtId="0" fontId="33" fillId="0" borderId="0" applyNumberFormat="0" applyFill="0" applyBorder="0" applyAlignment="0" applyProtection="0"/>
    <xf numFmtId="0" fontId="66" fillId="0" borderId="0" applyNumberFormat="0" applyFill="0" applyBorder="0" applyAlignment="0" applyProtection="0"/>
    <xf numFmtId="0" fontId="33" fillId="0" borderId="0" applyNumberFormat="0" applyFill="0" applyBorder="0" applyAlignment="0" applyProtection="0"/>
    <xf numFmtId="0" fontId="67" fillId="0" borderId="0" applyNumberFormat="0" applyFill="0" applyBorder="0" applyAlignment="0" applyProtection="0"/>
    <xf numFmtId="0" fontId="68" fillId="31" borderId="0" applyNumberFormat="0" applyBorder="0" applyAlignment="0" applyProtection="0">
      <alignment horizontal="left"/>
      <protection locked="0"/>
    </xf>
    <xf numFmtId="0" fontId="69" fillId="0" borderId="9" applyNumberFormat="0" applyFill="0" applyBorder="0" applyAlignment="0" applyProtection="0">
      <alignment horizontal="center"/>
    </xf>
    <xf numFmtId="0" fontId="4" fillId="0" borderId="0">
      <alignment horizontal="center" wrapText="1"/>
      <protection hidden="1"/>
    </xf>
    <xf numFmtId="0" fontId="70" fillId="0" borderId="0" applyNumberFormat="0" applyFill="0" applyBorder="0" applyAlignment="0" applyProtection="0">
      <alignment vertical="top"/>
      <protection locked="0"/>
    </xf>
    <xf numFmtId="174" fontId="30" fillId="32" borderId="0" applyNumberFormat="0" applyBorder="0" applyAlignment="0" applyProtection="0"/>
    <xf numFmtId="174" fontId="30" fillId="33" borderId="0" applyNumberFormat="0" applyBorder="0" applyAlignment="0" applyProtection="0"/>
    <xf numFmtId="174" fontId="30" fillId="34" borderId="0" applyNumberFormat="0" applyBorder="0" applyAlignment="0" applyProtection="0"/>
    <xf numFmtId="174" fontId="30" fillId="19" borderId="0" applyNumberFormat="0" applyBorder="0" applyAlignment="0" applyProtection="0"/>
    <xf numFmtId="174" fontId="30" fillId="20" borderId="0" applyNumberFormat="0" applyBorder="0" applyAlignment="0" applyProtection="0"/>
    <xf numFmtId="174" fontId="30" fillId="35" borderId="0" applyNumberFormat="0" applyBorder="0" applyAlignment="0" applyProtection="0"/>
    <xf numFmtId="0" fontId="15" fillId="0" borderId="0"/>
    <xf numFmtId="0" fontId="71" fillId="0" borderId="0" applyFont="0" applyBorder="0">
      <alignment horizontal="right"/>
    </xf>
    <xf numFmtId="41" fontId="4" fillId="0" borderId="0" applyFont="0" applyFill="0" applyBorder="0" applyAlignment="0" applyProtection="0"/>
    <xf numFmtId="0" fontId="24" fillId="0" borderId="0" applyFont="0" applyFill="0" applyBorder="0" applyAlignment="0" applyProtection="0"/>
    <xf numFmtId="266" fontId="15" fillId="0" borderId="0" applyFont="0" applyFill="0" applyBorder="0" applyAlignment="0" applyProtection="0"/>
    <xf numFmtId="0" fontId="15" fillId="0" borderId="0" applyFont="0" applyFill="0" applyBorder="0" applyAlignment="0" applyProtection="0">
      <alignment horizontal="center"/>
    </xf>
    <xf numFmtId="210" fontId="72" fillId="0" borderId="0" applyFont="0" applyFill="0" applyBorder="0" applyAlignment="0" applyProtection="0">
      <alignment horizontal="right"/>
    </xf>
    <xf numFmtId="255" fontId="4" fillId="0" borderId="0" applyFont="0" applyFill="0" applyBorder="0" applyAlignment="0" applyProtection="0"/>
    <xf numFmtId="267" fontId="4" fillId="0" borderId="0" applyFont="0" applyFill="0" applyBorder="0" applyAlignment="0" applyProtection="0">
      <alignment horizontal="right"/>
    </xf>
    <xf numFmtId="43" fontId="13" fillId="0" borderId="0" applyFont="0" applyFill="0" applyBorder="0" applyAlignment="0" applyProtection="0"/>
    <xf numFmtId="43" fontId="4" fillId="0" borderId="0" applyFont="0" applyFill="0" applyBorder="0" applyAlignment="0" applyProtection="0"/>
    <xf numFmtId="0" fontId="4" fillId="0" borderId="0"/>
    <xf numFmtId="193" fontId="33" fillId="0" borderId="0"/>
    <xf numFmtId="37" fontId="4" fillId="0" borderId="0" applyFont="0" applyFill="0" applyBorder="0" applyAlignment="0" applyProtection="0"/>
    <xf numFmtId="0" fontId="24" fillId="0" borderId="0"/>
    <xf numFmtId="193" fontId="73" fillId="0" borderId="0" applyNumberFormat="0" applyFill="0" applyBorder="0" applyAlignment="0"/>
    <xf numFmtId="0" fontId="24" fillId="0" borderId="0"/>
    <xf numFmtId="193" fontId="4" fillId="0" borderId="0" applyFont="0" applyFill="0" applyBorder="0" applyAlignment="0" applyProtection="0"/>
    <xf numFmtId="193" fontId="73" fillId="0" borderId="0" applyNumberFormat="0" applyFill="0" applyBorder="0" applyAlignment="0"/>
    <xf numFmtId="268" fontId="4" fillId="0" borderId="0" applyFont="0" applyFill="0" applyBorder="0" applyAlignment="0" applyProtection="0"/>
    <xf numFmtId="269" fontId="4" fillId="0" borderId="0">
      <alignment horizontal="right"/>
    </xf>
    <xf numFmtId="0" fontId="74" fillId="36" borderId="0">
      <alignment horizontal="center" vertical="center" wrapText="1"/>
    </xf>
    <xf numFmtId="1" fontId="23" fillId="0" borderId="0" applyFont="0" applyFill="0" applyBorder="0" applyAlignment="0" applyProtection="0"/>
    <xf numFmtId="0" fontId="75" fillId="0" borderId="0" applyNumberFormat="0" applyAlignment="0">
      <alignment horizontal="left"/>
    </xf>
    <xf numFmtId="0" fontId="4" fillId="5" borderId="0">
      <protection hidden="1"/>
    </xf>
    <xf numFmtId="270" fontId="4" fillId="5" borderId="0">
      <protection hidden="1"/>
    </xf>
    <xf numFmtId="167" fontId="4" fillId="5" borderId="0">
      <protection hidden="1"/>
    </xf>
    <xf numFmtId="271" fontId="4" fillId="5" borderId="0">
      <protection hidden="1"/>
    </xf>
    <xf numFmtId="171" fontId="4" fillId="5" borderId="0">
      <protection hidden="1"/>
    </xf>
    <xf numFmtId="0" fontId="76" fillId="0" borderId="0">
      <alignment horizontal="left"/>
    </xf>
    <xf numFmtId="0" fontId="77" fillId="0" borderId="0"/>
    <xf numFmtId="0" fontId="78" fillId="0" borderId="0">
      <alignment horizontal="left"/>
    </xf>
    <xf numFmtId="263" fontId="33" fillId="0" borderId="0" applyFill="0" applyBorder="0">
      <alignment horizontal="right"/>
      <protection locked="0"/>
    </xf>
    <xf numFmtId="272" fontId="79" fillId="0" borderId="0" applyFont="0" applyFill="0" applyBorder="0" applyAlignment="0" applyProtection="0"/>
    <xf numFmtId="273" fontId="79" fillId="0" borderId="0" applyFont="0" applyFill="0" applyBorder="0" applyAlignment="0" applyProtection="0"/>
    <xf numFmtId="0" fontId="24" fillId="0" borderId="0" applyFont="0" applyFill="0" applyBorder="0" applyAlignment="0" applyProtection="0"/>
    <xf numFmtId="0" fontId="15" fillId="0" borderId="0" applyFont="0" applyFill="0" applyBorder="0" applyAlignment="0" applyProtection="0"/>
    <xf numFmtId="169" fontId="80" fillId="0" borderId="0" applyBorder="0"/>
    <xf numFmtId="274" fontId="15" fillId="0" borderId="0" applyFont="0" applyFill="0" applyBorder="0" applyAlignment="0" applyProtection="0"/>
    <xf numFmtId="275" fontId="4" fillId="0" borderId="0" applyFont="0" applyFill="0" applyBorder="0" applyAlignment="0" applyProtection="0">
      <alignment horizontal="right"/>
    </xf>
    <xf numFmtId="276" fontId="4" fillId="0" borderId="0" applyFont="0" applyFill="0" applyBorder="0" applyAlignment="0" applyProtection="0">
      <alignment horizontal="right"/>
    </xf>
    <xf numFmtId="0" fontId="81" fillId="0" borderId="0" applyFont="0" applyFill="0" applyBorder="0" applyAlignment="0" applyProtection="0">
      <alignment horizontal="right"/>
    </xf>
    <xf numFmtId="0" fontId="81" fillId="0" borderId="21" applyFont="0" applyFill="0" applyBorder="0" applyAlignment="0" applyProtection="0">
      <alignment horizontal="right"/>
    </xf>
    <xf numFmtId="277" fontId="4" fillId="0" borderId="0"/>
    <xf numFmtId="0" fontId="82" fillId="0" borderId="0" applyNumberFormat="0" applyBorder="0">
      <alignment horizontal="right"/>
    </xf>
    <xf numFmtId="278" fontId="33" fillId="0" borderId="0"/>
    <xf numFmtId="0" fontId="83" fillId="4" borderId="0" applyAlignment="0">
      <protection locked="0"/>
    </xf>
    <xf numFmtId="0" fontId="21" fillId="0" borderId="0"/>
    <xf numFmtId="14" fontId="4" fillId="0" borderId="0" applyFont="0" applyFill="0" applyBorder="0" applyAlignment="0" applyProtection="0"/>
    <xf numFmtId="193" fontId="4" fillId="0" borderId="0" applyNumberFormat="0" applyAlignment="0">
      <alignment horizontal="left"/>
      <protection locked="0"/>
    </xf>
    <xf numFmtId="0" fontId="72" fillId="0" borderId="0" applyNumberFormat="0">
      <alignment horizontal="right"/>
    </xf>
    <xf numFmtId="0" fontId="84" fillId="0" borderId="0"/>
    <xf numFmtId="0" fontId="83" fillId="0" borderId="0" applyNumberFormat="0" applyAlignment="0"/>
    <xf numFmtId="14" fontId="4" fillId="0" borderId="0"/>
    <xf numFmtId="14" fontId="85" fillId="0" borderId="0"/>
    <xf numFmtId="279" fontId="72" fillId="0" borderId="0" applyFont="0" applyFill="0" applyBorder="0" applyAlignment="0" applyProtection="0"/>
    <xf numFmtId="14" fontId="86" fillId="0" borderId="0" applyFill="0" applyBorder="0" applyAlignment="0"/>
    <xf numFmtId="263" fontId="11" fillId="0" borderId="0" applyFont="0" applyFill="0" applyBorder="0" applyProtection="0">
      <alignment horizontal="right"/>
    </xf>
    <xf numFmtId="14" fontId="87" fillId="0" borderId="0">
      <alignment horizontal="right"/>
      <protection locked="0"/>
    </xf>
    <xf numFmtId="17" fontId="4" fillId="0" borderId="0" applyFont="0" applyFill="0" applyBorder="0" applyAlignment="0" applyProtection="0">
      <alignment horizontal="center"/>
    </xf>
    <xf numFmtId="280" fontId="4" fillId="0" borderId="0" applyFont="0" applyFill="0" applyBorder="0" applyProtection="0">
      <alignment horizontal="left"/>
    </xf>
    <xf numFmtId="14" fontId="79" fillId="0" borderId="0"/>
    <xf numFmtId="170" fontId="4" fillId="0" borderId="0">
      <protection hidden="1"/>
    </xf>
    <xf numFmtId="270" fontId="4" fillId="0" borderId="0">
      <protection hidden="1"/>
    </xf>
    <xf numFmtId="0" fontId="4" fillId="0" borderId="0">
      <protection hidden="1"/>
    </xf>
    <xf numFmtId="193" fontId="88" fillId="0" borderId="0" applyFont="0" applyFill="0" applyBorder="0" applyAlignment="0" applyProtection="0">
      <protection locked="0"/>
    </xf>
    <xf numFmtId="39" fontId="24" fillId="0" borderId="0" applyFont="0" applyFill="0" applyBorder="0" applyAlignment="0" applyProtection="0"/>
    <xf numFmtId="268" fontId="21" fillId="0" borderId="0" applyFont="0" applyFill="0" applyBorder="0" applyAlignment="0"/>
    <xf numFmtId="281" fontId="4" fillId="0" borderId="0"/>
    <xf numFmtId="38" fontId="79" fillId="0" borderId="22">
      <alignment vertical="center"/>
    </xf>
    <xf numFmtId="37" fontId="89" fillId="37" borderId="23" applyNumberFormat="0" applyAlignment="0">
      <alignment horizontal="left"/>
    </xf>
    <xf numFmtId="41" fontId="4" fillId="0" borderId="0" applyFont="0" applyFill="0" applyBorder="0" applyAlignment="0" applyProtection="0"/>
    <xf numFmtId="171" fontId="4" fillId="0" borderId="0" applyFont="0" applyFill="0" applyBorder="0" applyAlignment="0" applyProtection="0"/>
    <xf numFmtId="0" fontId="90" fillId="0" borderId="0">
      <protection locked="0"/>
    </xf>
    <xf numFmtId="0" fontId="4" fillId="0" borderId="0"/>
    <xf numFmtId="282" fontId="33" fillId="0" borderId="24"/>
    <xf numFmtId="0" fontId="4" fillId="0" borderId="0"/>
    <xf numFmtId="196" fontId="21" fillId="0" borderId="0"/>
    <xf numFmtId="196" fontId="91" fillId="0" borderId="0">
      <protection locked="0"/>
    </xf>
    <xf numFmtId="168" fontId="21" fillId="0" borderId="0"/>
    <xf numFmtId="271" fontId="4" fillId="0" borderId="0" applyFont="0" applyFill="0" applyBorder="0" applyProtection="0">
      <alignment horizontal="right"/>
    </xf>
    <xf numFmtId="2" fontId="4" fillId="0" borderId="0" applyFont="0" applyFill="0" applyBorder="0" applyAlignment="0" applyProtection="0"/>
    <xf numFmtId="2" fontId="4" fillId="0" borderId="0" applyFont="0" applyFill="0" applyBorder="0" applyAlignment="0" applyProtection="0"/>
    <xf numFmtId="283" fontId="4" fillId="0" borderId="25" applyNumberFormat="0" applyFont="0" applyFill="0" applyAlignment="0" applyProtection="0"/>
    <xf numFmtId="170" fontId="92" fillId="0" borderId="0" applyFill="0" applyBorder="0" applyAlignment="0" applyProtection="0"/>
    <xf numFmtId="284" fontId="93" fillId="0" borderId="7" applyNumberFormat="0" applyBorder="0"/>
    <xf numFmtId="0" fontId="94" fillId="0" borderId="0" applyNumberFormat="0" applyFill="0" applyBorder="0" applyAlignment="0" applyProtection="0">
      <alignment vertical="top"/>
      <protection locked="0"/>
    </xf>
    <xf numFmtId="0" fontId="95" fillId="0" borderId="0">
      <protection locked="0"/>
    </xf>
    <xf numFmtId="0" fontId="95" fillId="0" borderId="0">
      <protection locked="0"/>
    </xf>
    <xf numFmtId="175" fontId="96" fillId="0" borderId="0" applyNumberFormat="0" applyFill="0" applyBorder="0" applyAlignment="0" applyProtection="0"/>
    <xf numFmtId="175" fontId="30" fillId="32" borderId="0" applyNumberFormat="0" applyBorder="0" applyAlignment="0" applyProtection="0"/>
    <xf numFmtId="175" fontId="30" fillId="33" borderId="0" applyNumberFormat="0" applyBorder="0" applyAlignment="0" applyProtection="0"/>
    <xf numFmtId="175" fontId="30" fillId="34" borderId="0" applyNumberFormat="0" applyBorder="0" applyAlignment="0" applyProtection="0"/>
    <xf numFmtId="175" fontId="30" fillId="19" borderId="0" applyNumberFormat="0" applyBorder="0" applyAlignment="0" applyProtection="0"/>
    <xf numFmtId="175" fontId="30" fillId="20" borderId="0" applyNumberFormat="0" applyBorder="0" applyAlignment="0" applyProtection="0"/>
    <xf numFmtId="175" fontId="30" fillId="35" borderId="0" applyNumberFormat="0" applyBorder="0" applyAlignment="0" applyProtection="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97" fillId="0" borderId="0" applyNumberFormat="0" applyAlignment="0">
      <alignment horizontal="left"/>
    </xf>
    <xf numFmtId="0" fontId="98" fillId="0" borderId="0"/>
    <xf numFmtId="175" fontId="99" fillId="13" borderId="2" applyNumberFormat="0" applyAlignment="0" applyProtection="0"/>
    <xf numFmtId="0" fontId="32" fillId="0" borderId="0">
      <alignment horizontal="left"/>
    </xf>
    <xf numFmtId="285" fontId="45" fillId="0" borderId="0"/>
    <xf numFmtId="177" fontId="9" fillId="0" borderId="0"/>
    <xf numFmtId="169" fontId="100" fillId="0" borderId="0"/>
    <xf numFmtId="176" fontId="100" fillId="0" borderId="0"/>
    <xf numFmtId="193" fontId="100" fillId="0" borderId="0"/>
    <xf numFmtId="174" fontId="20" fillId="0" borderId="0"/>
    <xf numFmtId="175" fontId="20" fillId="0" borderId="0"/>
    <xf numFmtId="175" fontId="20" fillId="0" borderId="0"/>
    <xf numFmtId="3" fontId="101" fillId="0" borderId="0" applyNumberFormat="0" applyFill="0" applyBorder="0" applyAlignment="0" applyProtection="0">
      <alignment horizontal="right"/>
    </xf>
    <xf numFmtId="286" fontId="4"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0" fontId="4" fillId="5" borderId="0"/>
    <xf numFmtId="0" fontId="102" fillId="0" borderId="26">
      <alignment horizontal="right" wrapText="1"/>
    </xf>
    <xf numFmtId="0" fontId="24" fillId="0" borderId="0"/>
    <xf numFmtId="287" fontId="4" fillId="0" borderId="0" applyFont="0" applyFill="0" applyBorder="0" applyAlignment="0" applyProtection="0"/>
    <xf numFmtId="288" fontId="4" fillId="0" borderId="0"/>
    <xf numFmtId="0" fontId="103" fillId="0" borderId="0"/>
    <xf numFmtId="3" fontId="104" fillId="0" borderId="0" applyNumberFormat="0" applyFont="0" applyFill="0" applyBorder="0" applyAlignment="0" applyProtection="0">
      <alignment horizontal="left"/>
    </xf>
    <xf numFmtId="0" fontId="90" fillId="0" borderId="0">
      <protection locked="0"/>
    </xf>
    <xf numFmtId="40" fontId="4" fillId="0" borderId="0" applyNumberFormat="0">
      <alignment horizontal="right"/>
    </xf>
    <xf numFmtId="0" fontId="67" fillId="0" borderId="0" applyNumberFormat="0" applyFont="0" applyFill="0" applyBorder="0" applyAlignment="0">
      <alignment horizontal="center"/>
    </xf>
    <xf numFmtId="0" fontId="90" fillId="0" borderId="0">
      <protection locked="0"/>
    </xf>
    <xf numFmtId="0" fontId="4" fillId="0" borderId="0"/>
    <xf numFmtId="0" fontId="33" fillId="0" borderId="0" applyNumberFormat="0" applyFill="0" applyAlignment="0" applyProtection="0">
      <alignment horizontal="left"/>
    </xf>
    <xf numFmtId="0" fontId="105" fillId="0" borderId="0" applyNumberFormat="0" applyFill="0" applyBorder="0" applyAlignment="0" applyProtection="0">
      <alignment vertical="top"/>
      <protection locked="0"/>
    </xf>
    <xf numFmtId="0" fontId="106" fillId="0" borderId="0">
      <alignment horizontal="left"/>
    </xf>
    <xf numFmtId="0" fontId="107" fillId="0" borderId="0">
      <alignment horizontal="left"/>
    </xf>
    <xf numFmtId="0" fontId="108" fillId="0" borderId="0">
      <alignment horizontal="left"/>
    </xf>
    <xf numFmtId="0" fontId="108" fillId="0" borderId="0" applyNumberFormat="0" applyFill="0" applyBorder="0" applyProtection="0">
      <alignment horizontal="left"/>
    </xf>
    <xf numFmtId="0" fontId="108" fillId="0" borderId="0">
      <alignment horizontal="left"/>
    </xf>
    <xf numFmtId="0" fontId="109" fillId="0" borderId="0" applyNumberFormat="0" applyFill="0" applyBorder="0" applyAlignment="0" applyProtection="0"/>
    <xf numFmtId="0" fontId="33" fillId="0" borderId="0">
      <protection hidden="1"/>
    </xf>
    <xf numFmtId="0" fontId="110" fillId="0" borderId="0" applyBorder="0" applyProtection="0"/>
    <xf numFmtId="40" fontId="109" fillId="0" borderId="0" applyNumberFormat="0" applyFill="0" applyBorder="0" applyAlignment="0" applyProtection="0">
      <alignment vertical="top" wrapText="1"/>
    </xf>
    <xf numFmtId="3" fontId="24" fillId="0" borderId="0"/>
    <xf numFmtId="2" fontId="4" fillId="6" borderId="27" applyFill="0" applyBorder="0" applyProtection="0">
      <alignment horizontal="center"/>
    </xf>
    <xf numFmtId="9" fontId="4" fillId="0" borderId="0" applyNumberFormat="0" applyFill="0" applyBorder="0" applyAlignment="0" applyProtection="0"/>
    <xf numFmtId="38" fontId="33" fillId="5" borderId="0" applyNumberFormat="0" applyBorder="0" applyAlignment="0" applyProtection="0"/>
    <xf numFmtId="10" fontId="111" fillId="0" borderId="0"/>
    <xf numFmtId="0" fontId="4" fillId="0" borderId="0">
      <alignment horizontal="center"/>
    </xf>
    <xf numFmtId="193" fontId="4" fillId="6" borderId="5" applyFont="0" applyAlignment="0" applyProtection="0"/>
    <xf numFmtId="289" fontId="4" fillId="0" borderId="0" applyFont="0" applyFill="0" applyBorder="0" applyAlignment="0" applyProtection="0">
      <alignment horizontal="right"/>
    </xf>
    <xf numFmtId="289" fontId="4" fillId="0" borderId="0" applyFont="0" applyFill="0" applyBorder="0" applyAlignment="0" applyProtection="0">
      <alignment horizontal="right"/>
    </xf>
    <xf numFmtId="0" fontId="112" fillId="0" borderId="0" applyNumberFormat="0" applyFill="0" applyAlignment="0" applyProtection="0"/>
    <xf numFmtId="37" fontId="113" fillId="28" borderId="0">
      <alignment horizontal="centerContinuous"/>
    </xf>
    <xf numFmtId="0" fontId="114" fillId="0" borderId="0">
      <alignment horizontal="left"/>
    </xf>
    <xf numFmtId="0" fontId="114" fillId="0" borderId="0">
      <alignment horizontal="left"/>
    </xf>
    <xf numFmtId="0" fontId="115" fillId="0" borderId="28" applyNumberFormat="0" applyAlignment="0" applyProtection="0">
      <alignment horizontal="left" vertical="center"/>
    </xf>
    <xf numFmtId="0" fontId="115" fillId="0" borderId="16">
      <alignment horizontal="left" vertical="center"/>
    </xf>
    <xf numFmtId="0" fontId="116" fillId="0" borderId="0">
      <alignment horizontal="center"/>
    </xf>
    <xf numFmtId="255" fontId="117" fillId="0" borderId="0"/>
    <xf numFmtId="0" fontId="118" fillId="0" borderId="0">
      <alignment horizontal="left"/>
    </xf>
    <xf numFmtId="0" fontId="119" fillId="0" borderId="29">
      <alignment horizontal="left" vertical="top"/>
    </xf>
    <xf numFmtId="0" fontId="120" fillId="0" borderId="0" applyProtection="0">
      <alignment horizontal="left"/>
    </xf>
    <xf numFmtId="0" fontId="7" fillId="0" borderId="0">
      <alignment horizontal="left"/>
    </xf>
    <xf numFmtId="0" fontId="121" fillId="0" borderId="29">
      <alignment horizontal="left" vertical="top"/>
    </xf>
    <xf numFmtId="0" fontId="122" fillId="0" borderId="0">
      <alignment horizontal="left"/>
    </xf>
    <xf numFmtId="1" fontId="123" fillId="1" borderId="0" applyAlignment="0" applyProtection="0">
      <protection locked="0"/>
    </xf>
    <xf numFmtId="193" fontId="24" fillId="0" borderId="0">
      <alignment horizontal="right"/>
    </xf>
    <xf numFmtId="193" fontId="24" fillId="0" borderId="0">
      <alignment horizontal="left"/>
    </xf>
    <xf numFmtId="37" fontId="4" fillId="0" borderId="0">
      <alignment horizontal="left"/>
    </xf>
    <xf numFmtId="37" fontId="124" fillId="0" borderId="0">
      <alignment horizontal="left"/>
    </xf>
    <xf numFmtId="37" fontId="89" fillId="0" borderId="0">
      <alignment horizontal="left"/>
    </xf>
    <xf numFmtId="0" fontId="19" fillId="0" borderId="0"/>
    <xf numFmtId="0" fontId="125" fillId="0" borderId="0"/>
    <xf numFmtId="0" fontId="126" fillId="0" borderId="0"/>
    <xf numFmtId="0" fontId="127" fillId="0" borderId="30" applyNumberFormat="0" applyFill="0" applyBorder="0" applyAlignment="0" applyProtection="0">
      <alignment horizontal="left"/>
    </xf>
    <xf numFmtId="168" fontId="4" fillId="0" borderId="0">
      <protection hidden="1"/>
    </xf>
    <xf numFmtId="290" fontId="4" fillId="0" borderId="0">
      <protection locked="0"/>
    </xf>
    <xf numFmtId="0" fontId="94"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37" fontId="18" fillId="0" borderId="0"/>
    <xf numFmtId="0" fontId="4" fillId="0" borderId="0">
      <alignment horizontal="center"/>
    </xf>
    <xf numFmtId="0" fontId="128" fillId="0" borderId="0" applyNumberFormat="0" applyFill="0" applyBorder="0" applyAlignment="0" applyProtection="0">
      <alignment vertical="top"/>
      <protection locked="0"/>
    </xf>
    <xf numFmtId="10" fontId="57" fillId="0" borderId="0" applyNumberFormat="0" applyFill="0" applyBorder="0" applyAlignment="0" applyProtection="0">
      <alignment horizontal="right"/>
    </xf>
    <xf numFmtId="175" fontId="129" fillId="9" borderId="0" applyNumberFormat="0" applyBorder="0" applyAlignment="0" applyProtection="0"/>
    <xf numFmtId="176" fontId="130" fillId="0" borderId="29" applyFill="0" applyBorder="0" applyAlignment="0">
      <alignment horizontal="center"/>
      <protection locked="0"/>
    </xf>
    <xf numFmtId="257" fontId="50" fillId="0" borderId="0"/>
    <xf numFmtId="256" fontId="50" fillId="0" borderId="0"/>
    <xf numFmtId="291" fontId="131" fillId="0" borderId="0"/>
    <xf numFmtId="172" fontId="131" fillId="0" borderId="0"/>
    <xf numFmtId="292" fontId="131" fillId="0" borderId="0"/>
    <xf numFmtId="37" fontId="50" fillId="0" borderId="0"/>
    <xf numFmtId="39" fontId="50" fillId="0" borderId="0"/>
    <xf numFmtId="10" fontId="33" fillId="6" borderId="1" applyNumberFormat="0" applyBorder="0" applyAlignment="0" applyProtection="0"/>
    <xf numFmtId="193" fontId="130" fillId="0" borderId="0" applyFill="0" applyBorder="0" applyAlignment="0">
      <protection locked="0"/>
    </xf>
    <xf numFmtId="9" fontId="132" fillId="6" borderId="31" applyNumberFormat="0">
      <alignment horizontal="right"/>
    </xf>
    <xf numFmtId="268" fontId="130" fillId="0" borderId="0" applyFill="0" applyBorder="0" applyAlignment="0" applyProtection="0">
      <protection locked="0"/>
    </xf>
    <xf numFmtId="174" fontId="99" fillId="13" borderId="2" applyNumberFormat="0" applyAlignment="0" applyProtection="0"/>
    <xf numFmtId="174" fontId="99" fillId="13" borderId="2" applyNumberFormat="0" applyAlignment="0" applyProtection="0"/>
    <xf numFmtId="174" fontId="99" fillId="13" borderId="2" applyNumberFormat="0" applyAlignment="0" applyProtection="0"/>
    <xf numFmtId="176" fontId="132" fillId="6" borderId="31" applyNumberFormat="0" applyAlignment="0">
      <alignment horizontal="right"/>
    </xf>
    <xf numFmtId="293" fontId="133" fillId="0" borderId="0" applyFill="0" applyBorder="0" applyProtection="0"/>
    <xf numFmtId="294" fontId="133" fillId="0" borderId="0" applyFill="0" applyBorder="0" applyProtection="0"/>
    <xf numFmtId="0" fontId="133" fillId="0" borderId="0" applyFill="0" applyBorder="0" applyProtection="0"/>
    <xf numFmtId="0" fontId="4" fillId="2" borderId="0">
      <protection locked="0"/>
    </xf>
    <xf numFmtId="168" fontId="4" fillId="2" borderId="0">
      <protection locked="0"/>
    </xf>
    <xf numFmtId="167" fontId="4" fillId="2" borderId="0">
      <protection locked="0"/>
    </xf>
    <xf numFmtId="295" fontId="133" fillId="0" borderId="0" applyFill="0" applyBorder="0" applyProtection="0"/>
    <xf numFmtId="0" fontId="134" fillId="0" borderId="32"/>
    <xf numFmtId="9" fontId="135" fillId="0" borderId="32" applyFill="0" applyAlignment="0" applyProtection="0"/>
    <xf numFmtId="271" fontId="4" fillId="2" borderId="0">
      <protection locked="0"/>
    </xf>
    <xf numFmtId="171" fontId="4" fillId="2" borderId="0">
      <protection locked="0"/>
    </xf>
    <xf numFmtId="296" fontId="133" fillId="0" borderId="0" applyFill="0" applyBorder="0" applyProtection="0"/>
    <xf numFmtId="0" fontId="136" fillId="0" borderId="32"/>
    <xf numFmtId="297" fontId="4" fillId="0" borderId="0"/>
    <xf numFmtId="297" fontId="4" fillId="0" borderId="0"/>
    <xf numFmtId="0" fontId="56" fillId="0" borderId="0" applyNumberFormat="0" applyFill="0" applyBorder="0" applyAlignment="0">
      <protection locked="0"/>
    </xf>
    <xf numFmtId="298" fontId="4" fillId="0" borderId="0"/>
    <xf numFmtId="298" fontId="4" fillId="0" borderId="0"/>
    <xf numFmtId="277" fontId="4" fillId="0" borderId="0"/>
    <xf numFmtId="277" fontId="4" fillId="0" borderId="0"/>
    <xf numFmtId="0" fontId="137" fillId="2" borderId="0" applyBorder="0">
      <protection locked="0"/>
    </xf>
    <xf numFmtId="299" fontId="34" fillId="2" borderId="0">
      <alignment horizontal="left"/>
      <protection locked="0"/>
    </xf>
    <xf numFmtId="0" fontId="34" fillId="2" borderId="0" applyBorder="0">
      <alignment horizontal="left"/>
      <protection locked="0"/>
    </xf>
    <xf numFmtId="297" fontId="4" fillId="0" borderId="0"/>
    <xf numFmtId="297" fontId="4" fillId="0" borderId="0"/>
    <xf numFmtId="9" fontId="15" fillId="38" borderId="1" applyProtection="0">
      <alignment horizontal="right"/>
      <protection locked="0"/>
    </xf>
    <xf numFmtId="10" fontId="34" fillId="2" borderId="0">
      <alignment horizontal="left"/>
      <protection locked="0"/>
    </xf>
    <xf numFmtId="176" fontId="4" fillId="0" borderId="0"/>
    <xf numFmtId="176" fontId="4" fillId="0" borderId="0"/>
    <xf numFmtId="0" fontId="4" fillId="0" borderId="0" applyFill="0" applyBorder="0">
      <alignment horizontal="right"/>
      <protection locked="0"/>
    </xf>
    <xf numFmtId="0" fontId="70" fillId="0" borderId="0" applyNumberFormat="0" applyFill="0" applyBorder="0" applyAlignment="0" applyProtection="0">
      <alignment vertical="top"/>
      <protection locked="0"/>
    </xf>
    <xf numFmtId="300" fontId="33" fillId="0" borderId="0" applyFill="0" applyBorder="0">
      <alignment horizontal="right"/>
      <protection locked="0"/>
    </xf>
    <xf numFmtId="0" fontId="33" fillId="0" borderId="0" applyNumberFormat="0" applyFill="0" applyBorder="0" applyAlignment="0" applyProtection="0"/>
    <xf numFmtId="0" fontId="110" fillId="0" borderId="0" applyNumberFormat="0" applyFill="0" applyBorder="0" applyAlignment="0" applyProtection="0"/>
    <xf numFmtId="284" fontId="33" fillId="0" borderId="0" applyNumberFormat="0" applyFill="0" applyBorder="0" applyAlignment="0" applyProtection="0"/>
    <xf numFmtId="0" fontId="125" fillId="26" borderId="33">
      <alignment horizontal="left" vertical="center" wrapText="1"/>
    </xf>
    <xf numFmtId="0" fontId="80" fillId="0" borderId="0"/>
    <xf numFmtId="0" fontId="138" fillId="0" borderId="34" applyNumberFormat="0" applyAlignment="0" applyProtection="0"/>
    <xf numFmtId="0" fontId="139" fillId="39" borderId="0" applyNumberFormat="0" applyAlignment="0" applyProtection="0"/>
    <xf numFmtId="0" fontId="140" fillId="0" borderId="34" applyNumberFormat="0" applyAlignment="0" applyProtection="0"/>
    <xf numFmtId="0" fontId="141" fillId="32" borderId="0" applyNumberFormat="0" applyAlignment="0" applyProtection="0"/>
    <xf numFmtId="0" fontId="142" fillId="0" borderId="0" applyNumberFormat="0" applyFill="0" applyBorder="0" applyAlignment="0"/>
    <xf numFmtId="301" fontId="15" fillId="5" borderId="0" applyFont="0">
      <alignment horizontal="center"/>
    </xf>
    <xf numFmtId="1" fontId="143" fillId="1" borderId="35">
      <protection locked="0"/>
    </xf>
    <xf numFmtId="38" fontId="144" fillId="0" borderId="0"/>
    <xf numFmtId="38" fontId="145" fillId="0" borderId="0"/>
    <xf numFmtId="38" fontId="146" fillId="0" borderId="0"/>
    <xf numFmtId="38" fontId="147" fillId="0" borderId="0"/>
    <xf numFmtId="0" fontId="148" fillId="0" borderId="0"/>
    <xf numFmtId="0" fontId="148" fillId="0" borderId="0"/>
    <xf numFmtId="302" fontId="21" fillId="0" borderId="0">
      <alignment horizontal="left"/>
    </xf>
    <xf numFmtId="0" fontId="15" fillId="40" borderId="0" applyNumberFormat="0" applyFont="0" applyBorder="0" applyProtection="0"/>
    <xf numFmtId="0" fontId="149" fillId="0" borderId="0"/>
    <xf numFmtId="0" fontId="150" fillId="0" borderId="7" applyNumberFormat="0" applyFont="0" applyFill="0" applyAlignment="0" applyProtection="0"/>
    <xf numFmtId="0" fontId="15" fillId="0" borderId="0" applyFont="0" applyFill="0" applyBorder="0" applyAlignment="0" applyProtection="0"/>
    <xf numFmtId="2" fontId="4" fillId="0" borderId="0" applyNumberFormat="0" applyBorder="0">
      <alignment horizontal="left"/>
    </xf>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37" fontId="151" fillId="0" borderId="0" applyNumberFormat="0" applyFill="0" applyBorder="0" applyAlignment="0" applyProtection="0">
      <alignment horizontal="right"/>
    </xf>
    <xf numFmtId="0" fontId="4" fillId="5" borderId="0"/>
    <xf numFmtId="3" fontId="4" fillId="0" borderId="0"/>
    <xf numFmtId="0" fontId="152" fillId="0" borderId="13">
      <alignment horizontal="left"/>
      <protection locked="0"/>
    </xf>
    <xf numFmtId="0" fontId="153" fillId="37" borderId="0" applyAlignment="0">
      <alignment horizontal="left"/>
    </xf>
    <xf numFmtId="0" fontId="4" fillId="0" borderId="0">
      <alignment horizontal="center"/>
    </xf>
    <xf numFmtId="15" fontId="148" fillId="0" borderId="0"/>
    <xf numFmtId="0" fontId="4" fillId="0" borderId="0" applyFont="0" applyFill="0" applyBorder="0" applyAlignment="0" applyProtection="0"/>
    <xf numFmtId="39" fontId="148" fillId="0" borderId="0"/>
    <xf numFmtId="0" fontId="148" fillId="0" borderId="0"/>
    <xf numFmtId="38" fontId="79" fillId="0" borderId="0" applyFont="0" applyFill="0" applyBorder="0" applyAlignment="0" applyProtection="0"/>
    <xf numFmtId="41" fontId="1"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303" fontId="4" fillId="0" borderId="0" applyFont="0" applyFill="0" applyBorder="0" applyAlignment="0" applyProtection="0"/>
    <xf numFmtId="43" fontId="4" fillId="0" borderId="0" applyFont="0" applyFill="0" applyBorder="0" applyAlignment="0" applyProtection="0"/>
    <xf numFmtId="171" fontId="1"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54" fillId="0" borderId="0" applyBorder="0"/>
    <xf numFmtId="3" fontId="23" fillId="0" borderId="0" applyFont="0" applyFill="0" applyBorder="0" applyAlignment="0" applyProtection="0"/>
    <xf numFmtId="304" fontId="23" fillId="0" borderId="0" applyFont="0" applyFill="0" applyBorder="0" applyAlignment="0" applyProtection="0"/>
    <xf numFmtId="304" fontId="23" fillId="0" borderId="0" applyFont="0" applyFill="0" applyBorder="0" applyAlignment="0" applyProtection="0"/>
    <xf numFmtId="0"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 fontId="29" fillId="0" borderId="36" applyFont="0" applyFill="0" applyBorder="0" applyAlignment="0"/>
    <xf numFmtId="37" fontId="4" fillId="0" borderId="0" applyFont="0" applyFill="0" applyBorder="0" applyAlignment="0" applyProtection="0"/>
    <xf numFmtId="196" fontId="15" fillId="0" borderId="0" applyFont="0" applyFill="0" applyBorder="0" applyAlignment="0" applyProtection="0"/>
    <xf numFmtId="230" fontId="15" fillId="0" borderId="0" applyFont="0" applyFill="0" applyBorder="0" applyAlignment="0" applyProtection="0"/>
    <xf numFmtId="0" fontId="155" fillId="28" borderId="37">
      <alignment horizontal="left" vertical="top" indent="2"/>
    </xf>
    <xf numFmtId="305" fontId="4" fillId="0" borderId="0" applyFont="0" applyFill="0" applyBorder="0" applyAlignment="0" applyProtection="0"/>
    <xf numFmtId="306" fontId="4" fillId="0" borderId="0" applyFont="0" applyFill="0" applyBorder="0" applyAlignment="0" applyProtection="0"/>
    <xf numFmtId="0" fontId="15" fillId="0" borderId="0" applyFont="0" applyFill="0" applyBorder="0" applyAlignment="0" applyProtection="0"/>
    <xf numFmtId="307" fontId="15" fillId="0" borderId="0" applyFont="0" applyFill="0" applyBorder="0" applyAlignment="0" applyProtection="0"/>
    <xf numFmtId="3" fontId="11" fillId="0" borderId="0"/>
    <xf numFmtId="3" fontId="11" fillId="0" borderId="0"/>
    <xf numFmtId="0" fontId="33" fillId="0" borderId="0" applyFont="0" applyFill="0" applyBorder="0" applyAlignment="0" applyProtection="0"/>
    <xf numFmtId="308" fontId="15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90" fillId="0" borderId="0">
      <protection locked="0"/>
    </xf>
    <xf numFmtId="280" fontId="4" fillId="0" borderId="0" applyFont="0" applyFill="0" applyBorder="0" applyAlignment="0" applyProtection="0"/>
    <xf numFmtId="309" fontId="4" fillId="0" borderId="0" applyFont="0" applyFill="0" applyBorder="0" applyProtection="0">
      <alignment horizontal="right"/>
    </xf>
    <xf numFmtId="310" fontId="15" fillId="0" borderId="0" applyFill="0" applyBorder="0" applyProtection="0">
      <alignment horizontal="right"/>
    </xf>
    <xf numFmtId="311" fontId="15" fillId="0" borderId="0" applyFill="0" applyBorder="0" applyProtection="0">
      <alignment horizontal="right"/>
    </xf>
    <xf numFmtId="312" fontId="4" fillId="0" borderId="0" applyFont="0" applyFill="0" applyBorder="0" applyAlignment="0" applyProtection="0"/>
    <xf numFmtId="313" fontId="4" fillId="0" borderId="0"/>
    <xf numFmtId="313" fontId="4" fillId="0" borderId="0"/>
    <xf numFmtId="314" fontId="4" fillId="0" borderId="0" applyFont="0" applyFill="0" applyBorder="0" applyAlignment="0" applyProtection="0">
      <alignment horizontal="right"/>
    </xf>
    <xf numFmtId="175" fontId="157" fillId="41" borderId="0" applyNumberFormat="0" applyBorder="0" applyAlignment="0" applyProtection="0"/>
    <xf numFmtId="174" fontId="157" fillId="41" borderId="0" applyNumberFormat="0" applyBorder="0" applyAlignment="0" applyProtection="0"/>
    <xf numFmtId="40" fontId="125" fillId="0" borderId="0" applyFont="0" applyFill="0" applyBorder="0" applyAlignment="0" applyProtection="0">
      <alignment horizontal="center"/>
    </xf>
    <xf numFmtId="315" fontId="15" fillId="0" borderId="0"/>
    <xf numFmtId="37" fontId="11" fillId="0" borderId="0" applyFont="0"/>
    <xf numFmtId="172" fontId="15" fillId="0" borderId="0"/>
    <xf numFmtId="0" fontId="15" fillId="0" borderId="0"/>
    <xf numFmtId="316" fontId="4" fillId="0" borderId="0"/>
    <xf numFmtId="0" fontId="4" fillId="0" borderId="0"/>
    <xf numFmtId="1" fontId="11" fillId="0" borderId="0"/>
    <xf numFmtId="0" fontId="89" fillId="28" borderId="0" applyNumberFormat="0" applyFont="0" applyAlignment="0">
      <alignment horizontal="centerContinuous"/>
    </xf>
    <xf numFmtId="0" fontId="2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49" fillId="0" borderId="0"/>
    <xf numFmtId="291" fontId="7" fillId="0" borderId="0"/>
    <xf numFmtId="172" fontId="7" fillId="0" borderId="0"/>
    <xf numFmtId="292" fontId="7" fillId="0" borderId="0"/>
    <xf numFmtId="317" fontId="7" fillId="0" borderId="0">
      <alignment horizontal="right"/>
    </xf>
    <xf numFmtId="37" fontId="158" fillId="0" borderId="0"/>
    <xf numFmtId="39" fontId="158" fillId="0" borderId="0"/>
    <xf numFmtId="259" fontId="31" fillId="0" borderId="0" applyFill="0" applyBorder="0" applyAlignment="0"/>
    <xf numFmtId="0" fontId="1" fillId="0" borderId="0"/>
    <xf numFmtId="0" fontId="4" fillId="0" borderId="0"/>
    <xf numFmtId="0" fontId="33" fillId="0" borderId="0"/>
    <xf numFmtId="0" fontId="19" fillId="0" borderId="0"/>
    <xf numFmtId="0" fontId="19" fillId="0" borderId="0"/>
    <xf numFmtId="0" fontId="4" fillId="0" borderId="0"/>
    <xf numFmtId="0" fontId="4" fillId="0" borderId="0"/>
    <xf numFmtId="0" fontId="159" fillId="0" borderId="0"/>
    <xf numFmtId="0" fontId="160" fillId="0" borderId="0"/>
    <xf numFmtId="0" fontId="4" fillId="0" borderId="0"/>
    <xf numFmtId="0" fontId="4" fillId="0" borderId="0"/>
    <xf numFmtId="0" fontId="63" fillId="0" borderId="0">
      <alignment wrapText="1"/>
    </xf>
    <xf numFmtId="4" fontId="63" fillId="0" borderId="0"/>
    <xf numFmtId="297" fontId="4" fillId="0" borderId="0"/>
    <xf numFmtId="297" fontId="4" fillId="0" borderId="0"/>
    <xf numFmtId="318" fontId="4" fillId="0" borderId="0"/>
    <xf numFmtId="318" fontId="4" fillId="0" borderId="0"/>
    <xf numFmtId="319" fontId="4" fillId="0" borderId="0"/>
    <xf numFmtId="319" fontId="4" fillId="0" borderId="0"/>
    <xf numFmtId="2" fontId="10" fillId="0" borderId="0" applyNumberFormat="0" applyBorder="0" applyAlignment="0">
      <alignment horizontal="left"/>
    </xf>
    <xf numFmtId="298" fontId="4" fillId="0" borderId="0"/>
    <xf numFmtId="298" fontId="4" fillId="0" borderId="0"/>
    <xf numFmtId="0" fontId="1" fillId="0" borderId="0"/>
    <xf numFmtId="0" fontId="1" fillId="0" borderId="0"/>
    <xf numFmtId="0" fontId="1" fillId="0" borderId="0"/>
    <xf numFmtId="0" fontId="4" fillId="0" borderId="0"/>
    <xf numFmtId="0" fontId="4" fillId="0" borderId="0"/>
    <xf numFmtId="0" fontId="4" fillId="0" borderId="0">
      <alignment vertical="center"/>
    </xf>
    <xf numFmtId="0" fontId="4" fillId="0" borderId="0"/>
    <xf numFmtId="0" fontId="4" fillId="0" borderId="0"/>
    <xf numFmtId="0" fontId="1" fillId="0" borderId="0"/>
    <xf numFmtId="0" fontId="4" fillId="0" borderId="0"/>
    <xf numFmtId="0" fontId="4" fillId="0" borderId="0"/>
    <xf numFmtId="0" fontId="4" fillId="0" borderId="0"/>
    <xf numFmtId="0" fontId="4" fillId="0" borderId="0">
      <alignment wrapText="1"/>
    </xf>
    <xf numFmtId="0" fontId="1" fillId="0" borderId="0"/>
    <xf numFmtId="320" fontId="15" fillId="0" borderId="0">
      <alignment horizontal="right"/>
    </xf>
    <xf numFmtId="0" fontId="7" fillId="0" borderId="0"/>
    <xf numFmtId="0" fontId="4" fillId="0" borderId="0"/>
    <xf numFmtId="40" fontId="4" fillId="0" borderId="0" applyBorder="0">
      <alignment horizontal="right"/>
    </xf>
    <xf numFmtId="37" fontId="161" fillId="0" borderId="0" applyNumberFormat="0" applyFont="0" applyFill="0" applyBorder="0" applyAlignment="0" applyProtection="0"/>
    <xf numFmtId="174" fontId="13" fillId="42" borderId="38" applyNumberFormat="0" applyFont="0" applyAlignment="0" applyProtection="0"/>
    <xf numFmtId="175" fontId="13" fillId="42" borderId="38" applyNumberFormat="0" applyFont="0" applyAlignment="0" applyProtection="0"/>
    <xf numFmtId="0" fontId="13" fillId="42" borderId="38" applyNumberFormat="0" applyFont="0" applyAlignment="0" applyProtection="0"/>
    <xf numFmtId="0" fontId="4" fillId="0" borderId="0" applyFont="0" applyFill="0" applyBorder="0" applyAlignment="0" applyProtection="0"/>
    <xf numFmtId="321" fontId="162" fillId="0" borderId="0" applyNumberFormat="0" applyFill="0" applyBorder="0" applyAlignment="0" applyProtection="0">
      <alignment horizontal="right" vertical="top"/>
    </xf>
    <xf numFmtId="1" fontId="91" fillId="0" borderId="0">
      <alignment horizontal="right"/>
      <protection locked="0"/>
    </xf>
    <xf numFmtId="254" fontId="163" fillId="0" borderId="0">
      <alignment horizontal="right"/>
      <protection locked="0"/>
    </xf>
    <xf numFmtId="193" fontId="91" fillId="0" borderId="0">
      <protection locked="0"/>
    </xf>
    <xf numFmtId="2" fontId="163" fillId="0" borderId="0">
      <alignment horizontal="right"/>
      <protection locked="0"/>
    </xf>
    <xf numFmtId="2" fontId="91" fillId="0" borderId="0">
      <alignment horizontal="right"/>
      <protection locked="0"/>
    </xf>
    <xf numFmtId="40" fontId="4" fillId="0" borderId="0" applyFont="0" applyFill="0" applyBorder="0" applyAlignment="0" applyProtection="0">
      <alignment horizontal="center"/>
    </xf>
    <xf numFmtId="0" fontId="110" fillId="0" borderId="0" applyNumberFormat="0" applyFill="0" applyBorder="0" applyAlignment="0" applyProtection="0"/>
    <xf numFmtId="284" fontId="66" fillId="0" borderId="0" applyNumberFormat="0" applyFill="0" applyBorder="0" applyAlignment="0" applyProtection="0"/>
    <xf numFmtId="284" fontId="110" fillId="0" borderId="0" applyNumberFormat="0" applyFill="0" applyBorder="0" applyAlignment="0" applyProtection="0"/>
    <xf numFmtId="0" fontId="164" fillId="0" borderId="0" applyNumberFormat="0" applyFill="0" applyBorder="0" applyAlignment="0" applyProtection="0"/>
    <xf numFmtId="284" fontId="33" fillId="0" borderId="0" applyNumberFormat="0" applyFill="0" applyBorder="0" applyAlignment="0" applyProtection="0"/>
    <xf numFmtId="284" fontId="73" fillId="0" borderId="13" applyBorder="0"/>
    <xf numFmtId="284" fontId="165" fillId="0" borderId="13" applyBorder="0"/>
    <xf numFmtId="177" fontId="148" fillId="0" borderId="0"/>
    <xf numFmtId="322"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166" fillId="31" borderId="0" applyNumberFormat="0" applyFont="0" applyBorder="0" applyAlignment="0"/>
    <xf numFmtId="254" fontId="48" fillId="0" borderId="0"/>
    <xf numFmtId="0" fontId="4" fillId="0" borderId="0"/>
    <xf numFmtId="0" fontId="167" fillId="0" borderId="0"/>
    <xf numFmtId="0" fontId="168" fillId="0" borderId="0"/>
    <xf numFmtId="174" fontId="169" fillId="25" borderId="39" applyNumberFormat="0" applyAlignment="0" applyProtection="0"/>
    <xf numFmtId="0" fontId="15" fillId="0" borderId="0" applyProtection="0"/>
    <xf numFmtId="323" fontId="158" fillId="0" borderId="0"/>
    <xf numFmtId="324" fontId="158" fillId="0" borderId="0"/>
    <xf numFmtId="0" fontId="170" fillId="0" borderId="0" applyProtection="0">
      <alignment horizontal="left"/>
    </xf>
    <xf numFmtId="0" fontId="4" fillId="0" borderId="0" applyFill="0" applyBorder="0" applyProtection="0">
      <alignment horizontal="left"/>
    </xf>
    <xf numFmtId="0" fontId="4" fillId="0" borderId="0" applyFill="0" applyBorder="0" applyProtection="0">
      <alignment horizontal="left"/>
    </xf>
    <xf numFmtId="0" fontId="118" fillId="0" borderId="0" applyNumberFormat="0" applyFill="0" applyBorder="0" applyProtection="0">
      <alignment horizontal="left"/>
    </xf>
    <xf numFmtId="0" fontId="4" fillId="0" borderId="0">
      <alignment horizontal="center"/>
    </xf>
    <xf numFmtId="0" fontId="4" fillId="0" borderId="0">
      <alignment horizontal="center"/>
    </xf>
    <xf numFmtId="0" fontId="4" fillId="0" borderId="0">
      <alignment horizontal="center"/>
    </xf>
    <xf numFmtId="0" fontId="4" fillId="0" borderId="0">
      <alignment horizontal="center"/>
    </xf>
    <xf numFmtId="325" fontId="171" fillId="0" borderId="0" applyFont="0" applyFill="0" applyBorder="0" applyAlignment="0" applyProtection="0"/>
    <xf numFmtId="326" fontId="171" fillId="0" borderId="0" applyFont="0" applyFill="0" applyBorder="0" applyAlignment="0" applyProtection="0"/>
    <xf numFmtId="0" fontId="172" fillId="0" borderId="40" applyNumberFormat="0" applyAlignment="0" applyProtection="0"/>
    <xf numFmtId="0" fontId="15" fillId="7" borderId="0" applyNumberFormat="0" applyFont="0" applyBorder="0" applyAlignment="0" applyProtection="0"/>
    <xf numFmtId="0" fontId="33" fillId="31" borderId="13" applyNumberFormat="0" applyFont="0" applyBorder="0" applyAlignment="0" applyProtection="0">
      <alignment horizontal="center"/>
    </xf>
    <xf numFmtId="0" fontId="33" fillId="43" borderId="13" applyNumberFormat="0" applyFont="0" applyBorder="0" applyAlignment="0" applyProtection="0">
      <alignment horizontal="center"/>
    </xf>
    <xf numFmtId="0" fontId="15" fillId="0" borderId="41" applyNumberFormat="0" applyAlignment="0" applyProtection="0"/>
    <xf numFmtId="0" fontId="15" fillId="0" borderId="42" applyNumberFormat="0" applyAlignment="0" applyProtection="0"/>
    <xf numFmtId="0" fontId="172" fillId="0" borderId="43" applyNumberFormat="0" applyAlignment="0" applyProtection="0"/>
    <xf numFmtId="176" fontId="173" fillId="0" borderId="13" applyBorder="0"/>
    <xf numFmtId="14" fontId="21" fillId="0" borderId="0">
      <alignment horizontal="center" wrapText="1"/>
      <protection locked="0"/>
    </xf>
    <xf numFmtId="176" fontId="21" fillId="0" borderId="0">
      <alignment horizontal="right"/>
    </xf>
    <xf numFmtId="327" fontId="21" fillId="0" borderId="24" applyFont="0" applyFill="0" applyBorder="0" applyAlignment="0" applyProtection="0">
      <alignment horizontal="right"/>
    </xf>
    <xf numFmtId="10" fontId="148" fillId="0" borderId="0"/>
    <xf numFmtId="10" fontId="148" fillId="0" borderId="0"/>
    <xf numFmtId="328" fontId="148" fillId="0" borderId="0"/>
    <xf numFmtId="176" fontId="4" fillId="0" borderId="0" applyFont="0" applyFill="0" applyBorder="0" applyAlignment="0" applyProtection="0"/>
    <xf numFmtId="280" fontId="4" fillId="0" borderId="0" applyFont="0" applyFill="0" applyBorder="0" applyAlignment="0" applyProtection="0"/>
    <xf numFmtId="261" fontId="11" fillId="0" borderId="0" applyFont="0" applyFill="0" applyBorder="0" applyAlignment="0" applyProtection="0"/>
    <xf numFmtId="0" fontId="11" fillId="0" borderId="0" applyFont="0" applyFill="0" applyBorder="0" applyAlignment="0" applyProtection="0"/>
    <xf numFmtId="176" fontId="174" fillId="0" borderId="0" applyFont="0" applyFill="0" applyBorder="0" applyAlignment="0" applyProtection="0"/>
    <xf numFmtId="10" fontId="4" fillId="0" borderId="0" applyFont="0" applyFill="0" applyBorder="0" applyAlignment="0" applyProtection="0"/>
    <xf numFmtId="271" fontId="4" fillId="0" borderId="0">
      <protection hidden="1"/>
    </xf>
    <xf numFmtId="41" fontId="4" fillId="0" borderId="0">
      <protection hidden="1"/>
    </xf>
    <xf numFmtId="280" fontId="4"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329" fontId="21" fillId="0" borderId="0" applyFont="0" applyFill="0" applyBorder="0" applyProtection="0">
      <alignment horizontal="right"/>
    </xf>
    <xf numFmtId="330" fontId="4" fillId="0" borderId="0" applyFont="0" applyFill="0" applyBorder="0" applyAlignment="0" applyProtection="0"/>
    <xf numFmtId="330" fontId="4" fillId="0" borderId="0" applyFont="0" applyFill="0" applyBorder="0" applyAlignment="0" applyProtection="0"/>
    <xf numFmtId="176" fontId="63" fillId="0" borderId="0" applyFill="0"/>
    <xf numFmtId="9" fontId="15" fillId="0" borderId="0" applyFill="0" applyBorder="0" applyAlignment="0" applyProtection="0"/>
    <xf numFmtId="176" fontId="4" fillId="0" borderId="0"/>
    <xf numFmtId="331" fontId="175" fillId="0" borderId="0" applyBorder="0"/>
    <xf numFmtId="176" fontId="91" fillId="0" borderId="0"/>
    <xf numFmtId="332" fontId="33" fillId="0" borderId="0"/>
    <xf numFmtId="10" fontId="91" fillId="0" borderId="0">
      <protection locked="0"/>
    </xf>
    <xf numFmtId="333" fontId="33" fillId="0" borderId="0"/>
    <xf numFmtId="334" fontId="4" fillId="0" borderId="0"/>
    <xf numFmtId="0" fontId="176" fillId="0" borderId="0"/>
    <xf numFmtId="173" fontId="33" fillId="0" borderId="0" applyFill="0" applyBorder="0">
      <alignment horizontal="right"/>
      <protection locked="0"/>
    </xf>
    <xf numFmtId="291" fontId="148" fillId="0" borderId="0"/>
    <xf numFmtId="10" fontId="17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178" fillId="0" borderId="0"/>
    <xf numFmtId="271" fontId="4" fillId="0" borderId="0" applyFont="0" applyFill="0" applyBorder="0" applyAlignment="0" applyProtection="0"/>
    <xf numFmtId="1" fontId="11" fillId="0" borderId="0"/>
    <xf numFmtId="0" fontId="90" fillId="0" borderId="0">
      <protection locked="0"/>
    </xf>
    <xf numFmtId="9" fontId="159" fillId="0" borderId="0" applyFont="0" applyFill="0" applyBorder="0" applyAlignment="0" applyProtection="0"/>
    <xf numFmtId="9" fontId="17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8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335" fontId="72" fillId="0" borderId="0" applyFont="0" applyFill="0" applyBorder="0" applyAlignment="0" applyProtection="0">
      <alignment horizontal="right"/>
    </xf>
    <xf numFmtId="336" fontId="11" fillId="0" borderId="0"/>
    <xf numFmtId="337" fontId="33" fillId="0" borderId="0"/>
    <xf numFmtId="338" fontId="33" fillId="0" borderId="0"/>
    <xf numFmtId="339" fontId="33" fillId="0" borderId="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340" fontId="24" fillId="0" borderId="0" applyProtection="0">
      <alignment horizontal="right"/>
    </xf>
    <xf numFmtId="340" fontId="24" fillId="0" borderId="0">
      <alignment horizontal="right"/>
      <protection locked="0"/>
    </xf>
    <xf numFmtId="341" fontId="142" fillId="0" borderId="0"/>
    <xf numFmtId="0" fontId="25" fillId="44" borderId="0" applyNumberFormat="0" applyBorder="0" applyAlignment="0" applyProtection="0"/>
    <xf numFmtId="0" fontId="21" fillId="0" borderId="0"/>
    <xf numFmtId="0" fontId="21" fillId="0" borderId="30">
      <alignment horizontal="right"/>
    </xf>
    <xf numFmtId="0" fontId="181" fillId="0" borderId="0"/>
    <xf numFmtId="342" fontId="182" fillId="0" borderId="1" applyFont="0" applyFill="0" applyBorder="0" applyAlignment="0"/>
    <xf numFmtId="0" fontId="182" fillId="0" borderId="1" applyFont="0" applyFill="0" applyBorder="0" applyAlignment="0"/>
    <xf numFmtId="0" fontId="79" fillId="0" borderId="0" applyNumberFormat="0" applyFont="0" applyFill="0" applyBorder="0" applyAlignment="0" applyProtection="0">
      <alignment horizontal="left"/>
    </xf>
    <xf numFmtId="15" fontId="79" fillId="0" borderId="0" applyFont="0" applyFill="0" applyBorder="0" applyAlignment="0" applyProtection="0"/>
    <xf numFmtId="4" fontId="79" fillId="0" borderId="0" applyFont="0" applyFill="0" applyBorder="0" applyAlignment="0" applyProtection="0"/>
    <xf numFmtId="0" fontId="4" fillId="0" borderId="14">
      <alignment horizontal="center"/>
    </xf>
    <xf numFmtId="3" fontId="79" fillId="0" borderId="0" applyFont="0" applyFill="0" applyBorder="0" applyAlignment="0" applyProtection="0"/>
    <xf numFmtId="0" fontId="79" fillId="45" borderId="0" applyNumberFormat="0" applyFont="0" applyBorder="0" applyAlignment="0" applyProtection="0"/>
    <xf numFmtId="3" fontId="183" fillId="0" borderId="0" applyFont="0" applyFill="0" applyBorder="0" applyAlignment="0" applyProtection="0"/>
    <xf numFmtId="0" fontId="24" fillId="0" borderId="0"/>
    <xf numFmtId="338" fontId="4" fillId="0" borderId="0" applyNumberFormat="0" applyFill="0" applyBorder="0" applyAlignment="0" applyProtection="0"/>
    <xf numFmtId="2" fontId="132" fillId="46" borderId="31" applyNumberFormat="0"/>
    <xf numFmtId="343" fontId="33" fillId="0" borderId="0">
      <alignment horizontal="right"/>
      <protection locked="0"/>
    </xf>
    <xf numFmtId="344" fontId="4" fillId="0" borderId="0" applyNumberFormat="0" applyFill="0" applyBorder="0" applyAlignment="0" applyProtection="0"/>
    <xf numFmtId="0" fontId="184" fillId="0" borderId="13" applyNumberFormat="0" applyFill="0" applyBorder="0" applyAlignment="0" applyProtection="0">
      <protection hidden="1"/>
    </xf>
    <xf numFmtId="0" fontId="185" fillId="0" borderId="28" applyNumberFormat="0" applyAlignment="0" applyProtection="0">
      <alignment horizontal="right" vertical="center"/>
    </xf>
    <xf numFmtId="40" fontId="33" fillId="0" borderId="9" applyNumberFormat="0" applyFill="0" applyAlignment="0" applyProtection="0"/>
    <xf numFmtId="0" fontId="33" fillId="0" borderId="7" applyNumberFormat="0" applyFill="0" applyAlignment="0" applyProtection="0"/>
    <xf numFmtId="0" fontId="186" fillId="0" borderId="7" applyNumberFormat="0" applyFill="0" applyAlignment="0" applyProtection="0"/>
    <xf numFmtId="345" fontId="187" fillId="6" borderId="44">
      <alignment horizontal="right"/>
    </xf>
    <xf numFmtId="43" fontId="33" fillId="0" borderId="0" applyFill="0" applyBorder="0">
      <alignment horizontal="right"/>
      <protection hidden="1"/>
    </xf>
    <xf numFmtId="0" fontId="115" fillId="36" borderId="1">
      <alignment horizontal="center" vertical="center" wrapText="1"/>
      <protection hidden="1"/>
    </xf>
    <xf numFmtId="0" fontId="15" fillId="47" borderId="0" applyNumberFormat="0" applyFont="0" applyBorder="0" applyAlignment="0" applyProtection="0"/>
    <xf numFmtId="0" fontId="188" fillId="0" borderId="0"/>
    <xf numFmtId="0" fontId="189" fillId="0" borderId="0"/>
    <xf numFmtId="0" fontId="4" fillId="0" borderId="0"/>
    <xf numFmtId="0" fontId="4" fillId="0" borderId="0"/>
    <xf numFmtId="0" fontId="26" fillId="0" borderId="0">
      <alignment vertical="center"/>
    </xf>
    <xf numFmtId="255" fontId="190" fillId="0" borderId="13" applyBorder="0"/>
    <xf numFmtId="0" fontId="137" fillId="0" borderId="0" applyFill="0" applyBorder="0" applyProtection="0">
      <protection locked="0"/>
    </xf>
    <xf numFmtId="0" fontId="191" fillId="0" borderId="9" applyNumberFormat="0" applyFill="0" applyBorder="0" applyProtection="0">
      <alignment wrapText="1"/>
    </xf>
    <xf numFmtId="40" fontId="33" fillId="0" borderId="9" applyNumberFormat="0" applyFill="0" applyProtection="0">
      <alignment horizontal="left" indent="1"/>
    </xf>
    <xf numFmtId="0" fontId="39" fillId="0" borderId="0" applyFill="0" applyBorder="0" applyProtection="0">
      <alignment horizontal="center" vertical="center"/>
    </xf>
    <xf numFmtId="0" fontId="39" fillId="0" borderId="0" applyFill="0" applyBorder="0" applyProtection="0"/>
    <xf numFmtId="0" fontId="192" fillId="0" borderId="0" applyFill="0" applyBorder="0" applyProtection="0">
      <alignment horizontal="left"/>
    </xf>
    <xf numFmtId="0" fontId="108" fillId="0" borderId="29" applyFill="0" applyBorder="0" applyProtection="0">
      <alignment horizontal="left" vertical="top"/>
    </xf>
    <xf numFmtId="0" fontId="33" fillId="0" borderId="7" applyNumberFormat="0" applyFill="0" applyAlignment="0" applyProtection="0"/>
    <xf numFmtId="0" fontId="4" fillId="0" borderId="0"/>
    <xf numFmtId="0" fontId="193" fillId="0" borderId="0">
      <alignment horizontal="right" vertical="center"/>
    </xf>
    <xf numFmtId="0" fontId="11" fillId="0" borderId="0" applyNumberFormat="0" applyFill="0" applyBorder="0" applyAlignment="0" applyProtection="0"/>
    <xf numFmtId="40" fontId="4" fillId="0" borderId="0"/>
    <xf numFmtId="0" fontId="4" fillId="0" borderId="0" applyBorder="0"/>
    <xf numFmtId="1" fontId="15" fillId="48" borderId="0" applyNumberFormat="0" applyFont="0" applyBorder="0" applyProtection="0">
      <alignment horizontal="left"/>
    </xf>
    <xf numFmtId="0" fontId="29" fillId="25" borderId="13"/>
    <xf numFmtId="0" fontId="90" fillId="0" borderId="45">
      <protection locked="0"/>
    </xf>
    <xf numFmtId="0" fontId="172" fillId="0" borderId="0"/>
    <xf numFmtId="0" fontId="194" fillId="0" borderId="0" applyNumberFormat="0" applyFill="0" applyBorder="0" applyAlignment="0" applyProtection="0"/>
    <xf numFmtId="284" fontId="195" fillId="0" borderId="0" applyNumberFormat="0"/>
    <xf numFmtId="346" fontId="15" fillId="0" borderId="0" applyFont="0" applyFill="0" applyBorder="0" applyAlignment="0" applyProtection="0"/>
    <xf numFmtId="0" fontId="28" fillId="0" borderId="0"/>
    <xf numFmtId="347" fontId="189" fillId="0" borderId="0" applyFont="0" applyFill="0" applyBorder="0" applyAlignment="0" applyProtection="0"/>
    <xf numFmtId="348" fontId="189" fillId="0" borderId="0" applyFont="0" applyFill="0" applyBorder="0" applyAlignment="0" applyProtection="0"/>
    <xf numFmtId="349" fontId="21" fillId="0" borderId="0" applyFont="0" applyFill="0" applyBorder="0" applyProtection="0">
      <alignment horizontal="right"/>
    </xf>
    <xf numFmtId="299" fontId="33" fillId="2" borderId="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96" fillId="0" borderId="0" applyFont="0" applyFill="0" applyBorder="0" applyAlignment="0" applyProtection="0"/>
    <xf numFmtId="0" fontId="197" fillId="0" borderId="0" applyFont="0" applyFill="0" applyBorder="0" applyAlignment="0" applyProtection="0"/>
    <xf numFmtId="171" fontId="1" fillId="0" borderId="0" applyFont="0" applyFill="0" applyBorder="0" applyAlignment="0" applyProtection="0"/>
    <xf numFmtId="49" fontId="198" fillId="0" borderId="0" applyNumberFormat="0" applyFill="0" applyBorder="0" applyProtection="0">
      <alignment horizontal="center" vertical="top"/>
    </xf>
    <xf numFmtId="350" fontId="199" fillId="0" borderId="0" applyBorder="0">
      <alignment horizontal="right" vertical="top"/>
    </xf>
    <xf numFmtId="351" fontId="198" fillId="0" borderId="0" applyBorder="0">
      <alignment horizontal="right" vertical="top"/>
    </xf>
    <xf numFmtId="351" fontId="199" fillId="0" borderId="0" applyBorder="0">
      <alignment horizontal="right" vertical="top"/>
    </xf>
    <xf numFmtId="303" fontId="200" fillId="0" borderId="26">
      <alignment horizontal="left"/>
    </xf>
    <xf numFmtId="41" fontId="198" fillId="0" borderId="26" applyFill="0" applyBorder="0" applyProtection="0">
      <alignment horizontal="right" vertical="top"/>
    </xf>
    <xf numFmtId="303" fontId="201" fillId="0" borderId="0"/>
    <xf numFmtId="303" fontId="4" fillId="0" borderId="0"/>
    <xf numFmtId="303" fontId="202" fillId="0" borderId="0">
      <alignment horizontal="left" vertical="top"/>
    </xf>
    <xf numFmtId="0" fontId="198" fillId="0" borderId="0" applyFill="0" applyBorder="0">
      <alignment horizontal="left" vertical="top" wrapText="1"/>
    </xf>
    <xf numFmtId="352" fontId="198" fillId="0" borderId="0"/>
    <xf numFmtId="0" fontId="198" fillId="0" borderId="0"/>
    <xf numFmtId="177" fontId="161" fillId="6" borderId="0" applyBorder="0"/>
    <xf numFmtId="171" fontId="1" fillId="0" borderId="0" applyFont="0" applyFill="0" applyBorder="0" applyAlignment="0" applyProtection="0"/>
    <xf numFmtId="0" fontId="4" fillId="3" borderId="55" applyNumberFormat="0">
      <alignment horizontal="left" vertical="center"/>
    </xf>
    <xf numFmtId="174" fontId="64" fillId="25" borderId="55" applyNumberFormat="0" applyAlignment="0" applyProtection="0"/>
    <xf numFmtId="175" fontId="64" fillId="25" borderId="55" applyNumberFormat="0" applyAlignment="0" applyProtection="0"/>
    <xf numFmtId="175" fontId="99" fillId="13" borderId="55" applyNumberFormat="0" applyAlignment="0" applyProtection="0"/>
    <xf numFmtId="0" fontId="102" fillId="0" borderId="56">
      <alignment horizontal="right" wrapText="1"/>
    </xf>
    <xf numFmtId="0" fontId="115" fillId="0" borderId="54">
      <alignment horizontal="left" vertical="center"/>
    </xf>
    <xf numFmtId="174" fontId="99" fillId="13" borderId="55" applyNumberFormat="0" applyAlignment="0" applyProtection="0"/>
    <xf numFmtId="174" fontId="99" fillId="13" borderId="55" applyNumberFormat="0" applyAlignment="0" applyProtection="0"/>
    <xf numFmtId="174" fontId="99" fillId="13" borderId="55" applyNumberFormat="0" applyAlignment="0" applyProtection="0"/>
    <xf numFmtId="0" fontId="125" fillId="26" borderId="57">
      <alignment horizontal="left" vertical="center" wrapText="1"/>
    </xf>
    <xf numFmtId="174" fontId="13" fillId="42" borderId="58" applyNumberFormat="0" applyFont="0" applyAlignment="0" applyProtection="0"/>
    <xf numFmtId="175" fontId="13" fillId="42" borderId="58" applyNumberFormat="0" applyFont="0" applyAlignment="0" applyProtection="0"/>
    <xf numFmtId="0" fontId="13" fillId="42" borderId="58" applyNumberFormat="0" applyFont="0" applyAlignment="0" applyProtection="0"/>
    <xf numFmtId="174" fontId="169" fillId="25" borderId="59" applyNumberFormat="0" applyAlignment="0" applyProtection="0"/>
    <xf numFmtId="303" fontId="200" fillId="0" borderId="56">
      <alignment horizontal="left"/>
    </xf>
    <xf numFmtId="41" fontId="198" fillId="0" borderId="56" applyFill="0" applyBorder="0" applyProtection="0">
      <alignment horizontal="right" vertical="top"/>
    </xf>
    <xf numFmtId="354" fontId="198" fillId="0" borderId="0" applyFont="0" applyFill="0" applyBorder="0" applyAlignment="0" applyProtection="0"/>
    <xf numFmtId="3" fontId="33" fillId="0" borderId="0" applyFont="0" applyFill="0" applyBorder="0" applyAlignment="0" applyProtection="0"/>
    <xf numFmtId="255" fontId="203" fillId="0" borderId="0" applyFont="0" applyFill="0" applyBorder="0" applyAlignment="0" applyProtection="0">
      <alignment horizontal="center"/>
    </xf>
    <xf numFmtId="355" fontId="4" fillId="0" borderId="0" applyFont="0" applyFill="0" applyBorder="0" applyAlignment="0" applyProtection="0"/>
    <xf numFmtId="356" fontId="4" fillId="0" borderId="0" applyFont="0" applyFill="0" applyBorder="0" applyAlignment="0" applyProtection="0"/>
    <xf numFmtId="357" fontId="4" fillId="0" borderId="0" applyFont="0" applyFill="0" applyBorder="0" applyAlignment="0" applyProtection="0"/>
    <xf numFmtId="0" fontId="4" fillId="0" borderId="0" applyFont="0" applyFill="0" applyBorder="0" applyAlignment="0" applyProtection="0"/>
    <xf numFmtId="0" fontId="198" fillId="0" borderId="0" applyFont="0" applyFill="0" applyBorder="0" applyAlignment="0" applyProtection="0"/>
    <xf numFmtId="0" fontId="198" fillId="0" borderId="0" applyFont="0" applyFill="0" applyBorder="0" applyAlignment="0" applyProtection="0"/>
    <xf numFmtId="0" fontId="198" fillId="0" borderId="0" applyFont="0" applyFill="0" applyBorder="0" applyAlignment="0" applyProtection="0"/>
    <xf numFmtId="354" fontId="198" fillId="0" borderId="0" applyFont="0" applyFill="0" applyBorder="0" applyAlignment="0" applyProtection="0"/>
    <xf numFmtId="284" fontId="9" fillId="0" borderId="0"/>
    <xf numFmtId="358" fontId="198" fillId="0" borderId="0" applyFont="0" applyFill="0" applyBorder="0" applyAlignment="0" applyProtection="0"/>
    <xf numFmtId="169" fontId="49" fillId="0" borderId="0" applyFont="0" applyFill="0" applyBorder="0" applyAlignment="0" applyProtection="0"/>
    <xf numFmtId="0" fontId="21" fillId="0" borderId="0">
      <alignment horizontal="right"/>
    </xf>
    <xf numFmtId="0" fontId="21" fillId="0" borderId="0">
      <alignment horizontal="right"/>
    </xf>
    <xf numFmtId="0" fontId="204" fillId="0" borderId="29">
      <alignment horizontal="right"/>
    </xf>
    <xf numFmtId="0" fontId="5" fillId="0" borderId="0"/>
    <xf numFmtId="168" fontId="11" fillId="0" borderId="0" applyFont="0" applyFill="0" applyBorder="0" applyAlignment="0" applyProtection="0"/>
    <xf numFmtId="0" fontId="102" fillId="0" borderId="0">
      <alignment horizontal="left"/>
    </xf>
    <xf numFmtId="303" fontId="205" fillId="0" borderId="0"/>
    <xf numFmtId="0" fontId="4" fillId="0" borderId="0"/>
    <xf numFmtId="0" fontId="4" fillId="0" borderId="0"/>
    <xf numFmtId="0" fontId="4" fillId="0" borderId="0"/>
  </cellStyleXfs>
  <cellXfs count="331">
    <xf numFmtId="0" fontId="0" fillId="0" borderId="0" xfId="0"/>
    <xf numFmtId="352" fontId="198" fillId="0" borderId="0" xfId="1248"/>
    <xf numFmtId="303" fontId="32" fillId="0" borderId="0" xfId="1247" applyNumberFormat="1" applyFont="1">
      <alignment horizontal="left" vertical="top" wrapText="1"/>
    </xf>
    <xf numFmtId="359" fontId="198" fillId="0" borderId="0" xfId="1267" applyNumberFormat="1" applyBorder="1">
      <alignment horizontal="right" vertical="top"/>
    </xf>
    <xf numFmtId="359" fontId="198" fillId="0" borderId="0" xfId="1267" applyNumberFormat="1" applyBorder="1" applyAlignment="1">
      <alignment horizontal="left" vertical="top"/>
    </xf>
    <xf numFmtId="352" fontId="198" fillId="0" borderId="0" xfId="1248" applyAlignment="1">
      <alignment horizontal="left"/>
    </xf>
    <xf numFmtId="0" fontId="198" fillId="0" borderId="0" xfId="1247">
      <alignment horizontal="left" vertical="top" wrapText="1"/>
    </xf>
    <xf numFmtId="176" fontId="3" fillId="0" borderId="0" xfId="10" applyNumberFormat="1" applyFont="1" applyAlignment="1">
      <alignment horizontal="right" vertical="top"/>
    </xf>
    <xf numFmtId="176" fontId="3" fillId="0" borderId="0" xfId="10" applyNumberFormat="1" applyFont="1" applyAlignment="1">
      <alignment horizontal="left" vertical="top"/>
    </xf>
    <xf numFmtId="176" fontId="3" fillId="0" borderId="0" xfId="10" applyNumberFormat="1" applyFont="1" applyAlignment="1" applyProtection="1">
      <alignment horizontal="left" vertical="top" readingOrder="1"/>
      <protection locked="0"/>
    </xf>
    <xf numFmtId="176" fontId="3" fillId="0" borderId="0" xfId="10" applyNumberFormat="1" applyFont="1" applyAlignment="1">
      <alignment horizontal="left" vertical="top" readingOrder="1"/>
    </xf>
    <xf numFmtId="303" fontId="206" fillId="0" borderId="0" xfId="1244" applyFont="1" applyFill="1" applyBorder="1"/>
    <xf numFmtId="176" fontId="12" fillId="0" borderId="0" xfId="10" applyNumberFormat="1" applyFont="1" applyAlignment="1">
      <alignment horizontal="left" vertical="top" readingOrder="1"/>
    </xf>
    <xf numFmtId="179" fontId="13" fillId="0" borderId="0" xfId="13" applyNumberFormat="1" applyFont="1" applyAlignment="1" applyProtection="1">
      <alignment vertical="center" readingOrder="1"/>
    </xf>
    <xf numFmtId="0" fontId="32" fillId="0" borderId="0" xfId="1247" applyFont="1">
      <alignment horizontal="left" vertical="top" wrapText="1"/>
    </xf>
    <xf numFmtId="177" fontId="15" fillId="0" borderId="0" xfId="14" applyNumberFormat="1" applyFont="1" applyAlignment="1">
      <alignment vertical="center" readingOrder="1"/>
    </xf>
    <xf numFmtId="177" fontId="16" fillId="0" borderId="0" xfId="14" applyNumberFormat="1" applyFont="1" applyAlignment="1">
      <alignment horizontal="left" vertical="center" readingOrder="1"/>
    </xf>
    <xf numFmtId="176" fontId="14" fillId="0" borderId="0" xfId="10" applyNumberFormat="1" applyFont="1" applyAlignment="1">
      <alignment horizontal="right" vertical="top"/>
    </xf>
    <xf numFmtId="178" fontId="17" fillId="0" borderId="0" xfId="11" applyNumberFormat="1" applyFont="1" applyAlignment="1">
      <alignment horizontal="left" vertical="center" readingOrder="1"/>
    </xf>
    <xf numFmtId="352" fontId="198" fillId="0" borderId="0" xfId="1248" applyAlignment="1">
      <alignment horizontal="left" readingOrder="1"/>
    </xf>
    <xf numFmtId="176" fontId="12" fillId="0" borderId="0" xfId="10" applyNumberFormat="1" applyFont="1" applyAlignment="1">
      <alignment horizontal="right" vertical="top"/>
    </xf>
    <xf numFmtId="0" fontId="198" fillId="0" borderId="0" xfId="1247" applyAlignment="1">
      <alignment horizontal="left" vertical="top" wrapText="1"/>
    </xf>
    <xf numFmtId="0" fontId="198" fillId="0" borderId="61" xfId="1247" applyBorder="1">
      <alignment horizontal="left" vertical="top" wrapText="1"/>
    </xf>
    <xf numFmtId="0" fontId="207" fillId="0" borderId="62" xfId="1247" applyFont="1" applyBorder="1" applyAlignment="1">
      <alignment horizontal="left" vertical="top" wrapText="1"/>
    </xf>
    <xf numFmtId="0" fontId="207" fillId="0" borderId="62" xfId="1247" applyFont="1" applyBorder="1" applyAlignment="1">
      <alignment horizontal="left" vertical="top"/>
    </xf>
    <xf numFmtId="0" fontId="198" fillId="0" borderId="63" xfId="1247" applyBorder="1">
      <alignment horizontal="left" vertical="top" wrapText="1"/>
    </xf>
    <xf numFmtId="0" fontId="198" fillId="0" borderId="64" xfId="1247" applyBorder="1" applyAlignment="1">
      <alignment horizontal="left" vertical="top" wrapText="1"/>
    </xf>
    <xf numFmtId="0" fontId="198" fillId="0" borderId="64" xfId="1247" applyBorder="1">
      <alignment horizontal="left" vertical="top" wrapText="1"/>
    </xf>
    <xf numFmtId="352" fontId="198" fillId="0" borderId="64" xfId="1248" applyBorder="1" applyAlignment="1">
      <alignment horizontal="left"/>
    </xf>
    <xf numFmtId="0" fontId="208" fillId="0" borderId="0" xfId="1247" applyFont="1">
      <alignment horizontal="left" vertical="top" wrapText="1"/>
    </xf>
    <xf numFmtId="0" fontId="208" fillId="0" borderId="63" xfId="1247" applyFont="1" applyBorder="1">
      <alignment horizontal="left" vertical="top" wrapText="1"/>
    </xf>
    <xf numFmtId="0" fontId="209" fillId="0" borderId="64" xfId="1289" applyFont="1" applyFill="1" applyBorder="1" applyAlignment="1" applyProtection="1"/>
    <xf numFmtId="0" fontId="208" fillId="0" borderId="64" xfId="1289" applyFont="1" applyFill="1" applyBorder="1" applyProtection="1"/>
    <xf numFmtId="0" fontId="208" fillId="0" borderId="64" xfId="1290" applyFont="1" applyBorder="1"/>
    <xf numFmtId="352" fontId="208" fillId="0" borderId="64" xfId="1248" applyFont="1" applyBorder="1" applyAlignment="1">
      <alignment horizontal="left"/>
    </xf>
    <xf numFmtId="0" fontId="210" fillId="0" borderId="64" xfId="1290" applyFont="1" applyBorder="1"/>
    <xf numFmtId="0" fontId="208" fillId="0" borderId="64" xfId="1289" applyFont="1" applyBorder="1" applyAlignment="1" applyProtection="1">
      <alignment horizontal="left" indent="1"/>
    </xf>
    <xf numFmtId="352" fontId="198" fillId="0" borderId="64" xfId="1248" applyBorder="1"/>
    <xf numFmtId="0" fontId="209" fillId="0" borderId="64" xfId="1289" applyFont="1" applyBorder="1" applyAlignment="1" applyProtection="1">
      <alignment horizontal="left"/>
    </xf>
    <xf numFmtId="352" fontId="198" fillId="0" borderId="65" xfId="1248" applyBorder="1"/>
    <xf numFmtId="352" fontId="198" fillId="0" borderId="66" xfId="1248" applyFont="1" applyBorder="1" applyAlignment="1">
      <alignment horizontal="left"/>
    </xf>
    <xf numFmtId="352" fontId="198" fillId="0" borderId="0" xfId="1248" applyFont="1"/>
    <xf numFmtId="352" fontId="198" fillId="0" borderId="65" xfId="1248" applyFont="1" applyBorder="1"/>
    <xf numFmtId="352" fontId="198" fillId="0" borderId="66" xfId="1248" applyFont="1" applyBorder="1"/>
    <xf numFmtId="352" fontId="198" fillId="0" borderId="0" xfId="1248" applyBorder="1"/>
    <xf numFmtId="352" fontId="211" fillId="0" borderId="0" xfId="1248" applyFont="1"/>
    <xf numFmtId="0" fontId="68" fillId="0" borderId="0" xfId="13" applyNumberFormat="1" applyFont="1" applyAlignment="1" applyProtection="1">
      <alignment horizontal="left" vertical="center" readingOrder="1"/>
    </xf>
    <xf numFmtId="0" fontId="10" fillId="0" borderId="0" xfId="11" applyNumberFormat="1" applyFont="1" applyAlignment="1">
      <alignment horizontal="left" vertical="center" readingOrder="1"/>
    </xf>
    <xf numFmtId="352" fontId="212" fillId="0" borderId="0" xfId="1248" applyFont="1"/>
    <xf numFmtId="0" fontId="213" fillId="50" borderId="0" xfId="0" applyFont="1" applyFill="1"/>
    <xf numFmtId="0" fontId="214" fillId="50" borderId="0" xfId="0" applyFont="1" applyFill="1"/>
    <xf numFmtId="0" fontId="215" fillId="50" borderId="0" xfId="0" applyFont="1" applyFill="1"/>
    <xf numFmtId="0" fontId="209" fillId="0" borderId="64" xfId="1290" applyFont="1" applyBorder="1"/>
    <xf numFmtId="254" fontId="3" fillId="0" borderId="0" xfId="10" applyNumberFormat="1" applyFont="1" applyAlignment="1">
      <alignment horizontal="right" vertical="top"/>
    </xf>
    <xf numFmtId="0" fontId="0" fillId="0" borderId="0" xfId="0" applyFill="1" applyBorder="1"/>
    <xf numFmtId="0" fontId="0" fillId="0" borderId="0" xfId="0" applyBorder="1"/>
    <xf numFmtId="352" fontId="198" fillId="0" borderId="0" xfId="1248" applyFont="1" applyFill="1" applyBorder="1"/>
    <xf numFmtId="352" fontId="198" fillId="0" borderId="67" xfId="1248" applyFont="1" applyFill="1" applyBorder="1" applyAlignment="1"/>
    <xf numFmtId="352" fontId="198" fillId="0" borderId="0" xfId="1248" applyFont="1" applyFill="1" applyBorder="1" applyAlignment="1"/>
    <xf numFmtId="49" fontId="216" fillId="0" borderId="0" xfId="1256" applyNumberFormat="1" applyFont="1" applyFill="1" applyBorder="1" applyAlignment="1">
      <alignment horizontal="right" vertical="center" wrapText="1"/>
    </xf>
    <xf numFmtId="303" fontId="217" fillId="50" borderId="69" xfId="1266" applyNumberFormat="1" applyFont="1" applyFill="1" applyBorder="1" applyAlignment="1">
      <alignment horizontal="left" vertical="center"/>
    </xf>
    <xf numFmtId="352" fontId="198" fillId="0" borderId="0" xfId="1248" applyFont="1" applyFill="1" applyBorder="1" applyAlignment="1">
      <alignment horizontal="right" vertical="top"/>
    </xf>
    <xf numFmtId="352" fontId="198" fillId="0" borderId="0" xfId="1248" applyFont="1" applyFill="1" applyBorder="1" applyAlignment="1">
      <alignment horizontal="right" vertical="center"/>
    </xf>
    <xf numFmtId="352" fontId="198" fillId="0" borderId="29" xfId="1248" applyFont="1" applyFill="1" applyBorder="1" applyAlignment="1">
      <alignment horizontal="right" vertical="top"/>
    </xf>
    <xf numFmtId="0" fontId="52" fillId="50" borderId="71" xfId="1247" applyFont="1" applyFill="1" applyBorder="1" applyAlignment="1">
      <alignment horizontal="right" vertical="center"/>
    </xf>
    <xf numFmtId="352" fontId="198" fillId="0" borderId="29" xfId="1248" applyFont="1" applyFill="1" applyBorder="1" applyAlignment="1">
      <alignment vertical="top"/>
    </xf>
    <xf numFmtId="352" fontId="198" fillId="0" borderId="0" xfId="1248" applyFont="1" applyFill="1" applyBorder="1" applyAlignment="1">
      <alignment vertical="top"/>
    </xf>
    <xf numFmtId="352" fontId="198" fillId="0" borderId="29" xfId="1248" applyFont="1" applyFill="1" applyBorder="1"/>
    <xf numFmtId="0" fontId="0" fillId="0" borderId="29" xfId="0" applyBorder="1"/>
    <xf numFmtId="0" fontId="0" fillId="0" borderId="0" xfId="0" applyFill="1"/>
    <xf numFmtId="303" fontId="220" fillId="49" borderId="60" xfId="1249" applyNumberFormat="1" applyFont="1" applyFill="1" applyBorder="1" applyAlignment="1">
      <alignment vertical="top"/>
    </xf>
    <xf numFmtId="0" fontId="218" fillId="49" borderId="60" xfId="0" applyFont="1" applyFill="1" applyBorder="1"/>
    <xf numFmtId="0" fontId="218" fillId="0" borderId="0" xfId="0" applyFont="1" applyBorder="1"/>
    <xf numFmtId="0" fontId="218" fillId="0" borderId="0" xfId="0" applyFont="1" applyFill="1" applyBorder="1"/>
    <xf numFmtId="352" fontId="221" fillId="0" borderId="53" xfId="1248" applyFont="1" applyFill="1" applyBorder="1" applyAlignment="1">
      <alignment horizontal="center" vertical="center"/>
    </xf>
    <xf numFmtId="352" fontId="221" fillId="0" borderId="68" xfId="1248" applyFont="1" applyFill="1" applyBorder="1" applyAlignment="1">
      <alignment horizontal="center" vertical="center"/>
    </xf>
    <xf numFmtId="0" fontId="218" fillId="0" borderId="0" xfId="0" applyFont="1"/>
    <xf numFmtId="303" fontId="222" fillId="0" borderId="69" xfId="1266" applyFont="1" applyFill="1" applyBorder="1" applyAlignment="1">
      <alignment horizontal="left" vertical="center"/>
    </xf>
    <xf numFmtId="43" fontId="223" fillId="0" borderId="0" xfId="1233" applyFont="1" applyFill="1" applyBorder="1" applyAlignment="1">
      <alignment horizontal="right" vertical="center"/>
    </xf>
    <xf numFmtId="352" fontId="220" fillId="0" borderId="0" xfId="1248" applyFont="1" applyFill="1" applyBorder="1" applyAlignment="1"/>
    <xf numFmtId="303" fontId="222" fillId="0" borderId="29" xfId="1266" applyFont="1" applyFill="1" applyBorder="1" applyAlignment="1">
      <alignment horizontal="left" vertical="center"/>
    </xf>
    <xf numFmtId="303" fontId="222" fillId="0" borderId="0" xfId="1266" applyFont="1" applyFill="1" applyBorder="1" applyAlignment="1">
      <alignment horizontal="left" vertical="center"/>
    </xf>
    <xf numFmtId="49" fontId="224" fillId="0" borderId="0" xfId="1256" applyNumberFormat="1" applyFont="1" applyFill="1" applyBorder="1" applyAlignment="1">
      <alignment horizontal="right" vertical="center" wrapText="1"/>
    </xf>
    <xf numFmtId="352" fontId="220" fillId="0" borderId="0" xfId="1248" applyFont="1" applyFill="1" applyBorder="1" applyAlignment="1">
      <alignment horizontal="right" vertical="top"/>
    </xf>
    <xf numFmtId="352" fontId="220" fillId="0" borderId="29" xfId="1248" applyFont="1" applyFill="1" applyBorder="1" applyAlignment="1">
      <alignment horizontal="right" vertical="top"/>
    </xf>
    <xf numFmtId="43" fontId="220" fillId="0" borderId="0" xfId="1233" applyFont="1" applyFill="1" applyBorder="1" applyAlignment="1">
      <alignment horizontal="right" vertical="center"/>
    </xf>
    <xf numFmtId="43" fontId="223" fillId="0" borderId="9" xfId="1233" applyFont="1" applyFill="1" applyBorder="1" applyAlignment="1">
      <alignment horizontal="right" vertical="center"/>
    </xf>
    <xf numFmtId="0" fontId="223" fillId="0" borderId="9" xfId="1247" applyFont="1" applyFill="1" applyBorder="1" applyAlignment="1">
      <alignment horizontal="right" vertical="center"/>
    </xf>
    <xf numFmtId="43" fontId="226" fillId="37" borderId="9" xfId="1233" applyFont="1" applyFill="1" applyBorder="1" applyAlignment="1">
      <alignment horizontal="right" vertical="center"/>
    </xf>
    <xf numFmtId="199" fontId="223" fillId="0" borderId="9" xfId="1233" applyNumberFormat="1" applyFont="1" applyFill="1" applyBorder="1" applyAlignment="1">
      <alignment horizontal="right" vertical="center"/>
    </xf>
    <xf numFmtId="365" fontId="220" fillId="0" borderId="0" xfId="1248" applyNumberFormat="1" applyFont="1" applyFill="1" applyBorder="1" applyAlignment="1">
      <alignment horizontal="right" vertical="top"/>
    </xf>
    <xf numFmtId="365" fontId="221" fillId="0" borderId="0" xfId="1248" applyNumberFormat="1" applyFont="1" applyFill="1" applyBorder="1" applyAlignment="1">
      <alignment horizontal="right" vertical="top"/>
    </xf>
    <xf numFmtId="9" fontId="221" fillId="0" borderId="0" xfId="1234" applyFont="1" applyFill="1" applyBorder="1" applyAlignment="1">
      <alignment horizontal="right" vertical="top"/>
    </xf>
    <xf numFmtId="352" fontId="220" fillId="0" borderId="0" xfId="1248" applyFont="1" applyFill="1" applyBorder="1"/>
    <xf numFmtId="352" fontId="220" fillId="0" borderId="67" xfId="1248" applyFont="1" applyFill="1" applyBorder="1" applyAlignment="1">
      <alignment horizontal="right" vertical="top"/>
    </xf>
    <xf numFmtId="303" fontId="220" fillId="49" borderId="7" xfId="1249" applyNumberFormat="1" applyFont="1" applyFill="1" applyBorder="1" applyAlignment="1">
      <alignment vertical="top"/>
    </xf>
    <xf numFmtId="0" fontId="218" fillId="49" borderId="7" xfId="0" applyFont="1" applyFill="1" applyBorder="1"/>
    <xf numFmtId="352" fontId="220" fillId="0" borderId="7" xfId="1248" applyFont="1" applyFill="1" applyBorder="1" applyAlignment="1">
      <alignment horizontal="center" vertical="center"/>
    </xf>
    <xf numFmtId="352" fontId="221" fillId="0" borderId="72" xfId="1248" applyFont="1" applyFill="1" applyBorder="1" applyAlignment="1">
      <alignment horizontal="center" vertical="center"/>
    </xf>
    <xf numFmtId="49" fontId="224" fillId="49" borderId="0" xfId="1256" applyNumberFormat="1" applyFont="1" applyFill="1" applyBorder="1" applyAlignment="1">
      <alignment horizontal="right" vertical="center" wrapText="1"/>
    </xf>
    <xf numFmtId="0" fontId="218" fillId="0" borderId="29" xfId="0" applyFont="1" applyFill="1" applyBorder="1"/>
    <xf numFmtId="0" fontId="229" fillId="0" borderId="70" xfId="0" applyFont="1" applyFill="1" applyBorder="1" applyAlignment="1">
      <alignment horizontal="right"/>
    </xf>
    <xf numFmtId="0" fontId="220" fillId="0" borderId="0" xfId="0" applyFont="1" applyFill="1" applyBorder="1"/>
    <xf numFmtId="262" fontId="220" fillId="0" borderId="0" xfId="0" applyNumberFormat="1" applyFont="1" applyFill="1" applyBorder="1"/>
    <xf numFmtId="0" fontId="220" fillId="0" borderId="11" xfId="0" applyFont="1" applyFill="1" applyBorder="1"/>
    <xf numFmtId="352" fontId="220" fillId="0" borderId="67" xfId="1248" applyFont="1" applyFill="1" applyBorder="1"/>
    <xf numFmtId="352" fontId="220" fillId="0" borderId="29" xfId="1248" applyFont="1" applyFill="1" applyBorder="1"/>
    <xf numFmtId="352" fontId="228" fillId="0" borderId="0" xfId="1248" applyFont="1" applyFill="1" applyBorder="1" applyAlignment="1"/>
    <xf numFmtId="352" fontId="228" fillId="0" borderId="53" xfId="1248" applyFont="1" applyFill="1" applyBorder="1" applyAlignment="1"/>
    <xf numFmtId="303" fontId="220" fillId="0" borderId="0" xfId="1249" applyNumberFormat="1" applyFont="1" applyFill="1" applyBorder="1" applyAlignment="1"/>
    <xf numFmtId="0" fontId="231" fillId="0" borderId="0" xfId="0" applyFont="1"/>
    <xf numFmtId="176" fontId="220" fillId="0" borderId="9" xfId="1234" applyNumberFormat="1" applyFont="1" applyFill="1" applyBorder="1" applyAlignment="1">
      <alignment horizontal="right" vertical="top"/>
    </xf>
    <xf numFmtId="176" fontId="220" fillId="0" borderId="0" xfId="1234" applyNumberFormat="1" applyFont="1" applyFill="1" applyBorder="1" applyAlignment="1">
      <alignment horizontal="right" vertical="top"/>
    </xf>
    <xf numFmtId="352" fontId="221" fillId="0" borderId="0" xfId="1248" applyFont="1" applyFill="1" applyBorder="1" applyAlignment="1"/>
    <xf numFmtId="352" fontId="223" fillId="0" borderId="0" xfId="1248" applyFont="1" applyFill="1" applyBorder="1" applyAlignment="1">
      <alignment horizontal="right" vertical="top"/>
    </xf>
    <xf numFmtId="352" fontId="227" fillId="0" borderId="0" xfId="1248" applyFont="1" applyFill="1" applyBorder="1" applyAlignment="1">
      <alignment horizontal="right" vertical="top"/>
    </xf>
    <xf numFmtId="9" fontId="218" fillId="0" borderId="0" xfId="1234" applyFont="1"/>
    <xf numFmtId="176" fontId="218" fillId="0" borderId="0" xfId="1234" applyNumberFormat="1" applyFont="1" applyBorder="1"/>
    <xf numFmtId="352" fontId="220" fillId="0" borderId="0" xfId="1248" applyFont="1" applyFill="1" applyBorder="1" applyAlignment="1">
      <alignment horizontal="center" vertical="center"/>
    </xf>
    <xf numFmtId="0" fontId="218" fillId="0" borderId="0" xfId="0" applyFont="1" applyFill="1"/>
    <xf numFmtId="0" fontId="220" fillId="0" borderId="0" xfId="0" applyFont="1" applyFill="1"/>
    <xf numFmtId="0" fontId="228" fillId="0" borderId="0" xfId="1247" applyFont="1" applyFill="1" applyBorder="1" applyAlignment="1">
      <alignment horizontal="left" vertical="center" wrapText="1"/>
    </xf>
    <xf numFmtId="360" fontId="228" fillId="0" borderId="0" xfId="1240" applyNumberFormat="1" applyFont="1" applyFill="1" applyBorder="1" applyAlignment="1">
      <alignment horizontal="right" vertical="center"/>
    </xf>
    <xf numFmtId="199" fontId="218" fillId="0" borderId="0" xfId="0" applyNumberFormat="1" applyFont="1"/>
    <xf numFmtId="254" fontId="218" fillId="0" borderId="0" xfId="0" applyNumberFormat="1" applyFont="1"/>
    <xf numFmtId="254" fontId="218" fillId="0" borderId="0" xfId="0" applyNumberFormat="1" applyFont="1" applyFill="1" applyBorder="1"/>
    <xf numFmtId="9" fontId="233" fillId="0" borderId="0" xfId="1234" applyFont="1" applyFill="1" applyBorder="1" applyAlignment="1">
      <alignment horizontal="right" vertical="top" wrapText="1"/>
    </xf>
    <xf numFmtId="49" fontId="233" fillId="0" borderId="0" xfId="1256" applyNumberFormat="1" applyFont="1" applyFill="1" applyBorder="1" applyAlignment="1">
      <alignment horizontal="right" vertical="center" wrapText="1"/>
    </xf>
    <xf numFmtId="303" fontId="232" fillId="0" borderId="0" xfId="1266" applyFont="1" applyFill="1" applyBorder="1" applyAlignment="1">
      <alignment horizontal="left" vertical="center"/>
    </xf>
    <xf numFmtId="49" fontId="233" fillId="49" borderId="0" xfId="1256" applyNumberFormat="1" applyFont="1" applyFill="1" applyBorder="1" applyAlignment="1">
      <alignment horizontal="right" vertical="top" wrapText="1"/>
    </xf>
    <xf numFmtId="49" fontId="233" fillId="0" borderId="0" xfId="1256" applyNumberFormat="1" applyFont="1" applyFill="1" applyBorder="1" applyAlignment="1">
      <alignment horizontal="right" vertical="top" wrapText="1"/>
    </xf>
    <xf numFmtId="353" fontId="233" fillId="52" borderId="0" xfId="1256" applyNumberFormat="1" applyFont="1" applyFill="1" applyBorder="1" applyAlignment="1">
      <alignment horizontal="right" vertical="top" wrapText="1"/>
    </xf>
    <xf numFmtId="362" fontId="233" fillId="0" borderId="0" xfId="1233" applyNumberFormat="1" applyFont="1" applyFill="1" applyBorder="1" applyAlignment="1">
      <alignment horizontal="right" vertical="center"/>
    </xf>
    <xf numFmtId="362" fontId="235" fillId="49" borderId="48" xfId="1233" applyNumberFormat="1" applyFont="1" applyFill="1" applyBorder="1" applyAlignment="1">
      <alignment horizontal="right" vertical="center"/>
    </xf>
    <xf numFmtId="362" fontId="235" fillId="0" borderId="0" xfId="1233" applyNumberFormat="1" applyFont="1" applyFill="1" applyBorder="1" applyAlignment="1">
      <alignment horizontal="right" vertical="center"/>
    </xf>
    <xf numFmtId="362" fontId="235" fillId="0" borderId="48" xfId="1233" applyNumberFormat="1" applyFont="1" applyFill="1" applyBorder="1" applyAlignment="1">
      <alignment horizontal="right" vertical="center"/>
    </xf>
    <xf numFmtId="361" fontId="235" fillId="0" borderId="48" xfId="1233" applyNumberFormat="1" applyFont="1" applyFill="1" applyBorder="1" applyAlignment="1">
      <alignment horizontal="right" vertical="center"/>
    </xf>
    <xf numFmtId="361" fontId="235" fillId="0" borderId="0" xfId="1233" applyNumberFormat="1" applyFont="1" applyFill="1" applyBorder="1" applyAlignment="1">
      <alignment horizontal="right" vertical="center"/>
    </xf>
    <xf numFmtId="361" fontId="235" fillId="52" borderId="0" xfId="1233" applyNumberFormat="1" applyFont="1" applyFill="1" applyBorder="1" applyAlignment="1">
      <alignment horizontal="right" vertical="center"/>
    </xf>
    <xf numFmtId="362" fontId="234" fillId="0" borderId="0" xfId="1233" applyNumberFormat="1" applyFont="1" applyFill="1" applyBorder="1" applyAlignment="1">
      <alignment horizontal="right" vertical="center"/>
    </xf>
    <xf numFmtId="362" fontId="236" fillId="49" borderId="0" xfId="1233" applyNumberFormat="1" applyFont="1" applyFill="1" applyBorder="1" applyAlignment="1">
      <alignment horizontal="right" vertical="center"/>
    </xf>
    <xf numFmtId="362" fontId="236" fillId="0" borderId="0" xfId="1233" applyNumberFormat="1" applyFont="1" applyFill="1" applyBorder="1" applyAlignment="1">
      <alignment horizontal="right" vertical="center"/>
    </xf>
    <xf numFmtId="361" fontId="236" fillId="0" borderId="0" xfId="1233" applyNumberFormat="1" applyFont="1" applyFill="1" applyBorder="1" applyAlignment="1">
      <alignment horizontal="right" vertical="center"/>
    </xf>
    <xf numFmtId="361" fontId="236" fillId="52" borderId="0" xfId="1233" applyNumberFormat="1" applyFont="1" applyFill="1" applyBorder="1" applyAlignment="1">
      <alignment horizontal="right" vertical="center"/>
    </xf>
    <xf numFmtId="362" fontId="235" fillId="49" borderId="50" xfId="1233" applyNumberFormat="1" applyFont="1" applyFill="1" applyBorder="1" applyAlignment="1">
      <alignment horizontal="right" vertical="center"/>
    </xf>
    <xf numFmtId="362" fontId="235" fillId="0" borderId="50" xfId="1233" applyNumberFormat="1" applyFont="1" applyFill="1" applyBorder="1" applyAlignment="1">
      <alignment horizontal="right" vertical="center"/>
    </xf>
    <xf numFmtId="361" fontId="235" fillId="0" borderId="50" xfId="1233" applyNumberFormat="1" applyFont="1" applyFill="1" applyBorder="1" applyAlignment="1">
      <alignment horizontal="right" vertical="center"/>
    </xf>
    <xf numFmtId="361" fontId="236" fillId="0" borderId="0" xfId="1248" applyNumberFormat="1" applyFont="1" applyFill="1" applyBorder="1" applyAlignment="1">
      <alignment horizontal="right" vertical="top"/>
    </xf>
    <xf numFmtId="361" fontId="235" fillId="52" borderId="50" xfId="1233" applyNumberFormat="1" applyFont="1" applyFill="1" applyBorder="1" applyAlignment="1">
      <alignment horizontal="right" vertical="center"/>
    </xf>
    <xf numFmtId="362" fontId="235" fillId="49" borderId="0" xfId="1233" applyNumberFormat="1" applyFont="1" applyFill="1" applyBorder="1" applyAlignment="1">
      <alignment horizontal="right" vertical="center"/>
    </xf>
    <xf numFmtId="352" fontId="238" fillId="0" borderId="0" xfId="1248" applyFont="1" applyFill="1" applyBorder="1"/>
    <xf numFmtId="351" fontId="237" fillId="0" borderId="0" xfId="1240" applyFont="1" applyFill="1" applyBorder="1" applyAlignment="1">
      <alignment horizontal="right" vertical="center"/>
    </xf>
    <xf numFmtId="9" fontId="240" fillId="53" borderId="0" xfId="1234" applyFont="1" applyFill="1" applyBorder="1" applyAlignment="1">
      <alignment horizontal="right" vertical="top" wrapText="1"/>
    </xf>
    <xf numFmtId="49" fontId="241" fillId="53" borderId="47" xfId="1256" applyNumberFormat="1" applyFont="1" applyFill="1" applyBorder="1" applyAlignment="1">
      <alignment horizontal="right" vertical="center" wrapText="1"/>
    </xf>
    <xf numFmtId="9" fontId="241" fillId="53" borderId="0" xfId="1234" applyFont="1" applyFill="1" applyBorder="1" applyAlignment="1">
      <alignment horizontal="right" vertical="center" wrapText="1"/>
    </xf>
    <xf numFmtId="49" fontId="241" fillId="53" borderId="0" xfId="1256" applyNumberFormat="1" applyFont="1" applyFill="1" applyBorder="1" applyAlignment="1">
      <alignment horizontal="right" vertical="center" wrapText="1"/>
    </xf>
    <xf numFmtId="353" fontId="241" fillId="53" borderId="47" xfId="1256" applyNumberFormat="1" applyFont="1" applyFill="1" applyBorder="1" applyAlignment="1">
      <alignment horizontal="right" vertical="center" wrapText="1"/>
    </xf>
    <xf numFmtId="303" fontId="239" fillId="53" borderId="0" xfId="1266" applyFont="1" applyFill="1" applyBorder="1" applyAlignment="1">
      <alignment horizontal="left" vertical="center"/>
    </xf>
    <xf numFmtId="0" fontId="233" fillId="0" borderId="0" xfId="1247" applyFont="1" applyFill="1" applyBorder="1" applyAlignment="1">
      <alignment horizontal="right" vertical="center"/>
    </xf>
    <xf numFmtId="352" fontId="232" fillId="0" borderId="0" xfId="1248" applyFont="1" applyFill="1" applyBorder="1" applyAlignment="1">
      <alignment horizontal="right" vertical="top"/>
    </xf>
    <xf numFmtId="352" fontId="233" fillId="0" borderId="0" xfId="1248" applyFont="1" applyFill="1" applyBorder="1" applyAlignment="1">
      <alignment horizontal="right" vertical="top"/>
    </xf>
    <xf numFmtId="352" fontId="234" fillId="0" borderId="0" xfId="1248" applyFont="1" applyFill="1" applyBorder="1" applyAlignment="1">
      <alignment horizontal="right" vertical="top"/>
    </xf>
    <xf numFmtId="0" fontId="218" fillId="0" borderId="0" xfId="0" applyFont="1" applyAlignment="1">
      <alignment wrapText="1"/>
    </xf>
    <xf numFmtId="0" fontId="223" fillId="0" borderId="0" xfId="1247" applyFont="1" applyFill="1" applyBorder="1" applyAlignment="1">
      <alignment horizontal="left" vertical="top" wrapText="1"/>
    </xf>
    <xf numFmtId="303" fontId="226" fillId="49" borderId="27" xfId="1244" applyFont="1" applyFill="1" applyBorder="1" applyAlignment="1">
      <alignment wrapText="1"/>
    </xf>
    <xf numFmtId="352" fontId="220" fillId="0" borderId="0" xfId="1248" applyFont="1" applyFill="1" applyBorder="1" applyAlignment="1">
      <alignment wrapText="1"/>
    </xf>
    <xf numFmtId="303" fontId="222" fillId="0" borderId="0" xfId="1266" applyFont="1" applyFill="1" applyBorder="1" applyAlignment="1">
      <alignment horizontal="left" vertical="center" wrapText="1"/>
    </xf>
    <xf numFmtId="0" fontId="223" fillId="0" borderId="0" xfId="1247" applyFont="1" applyFill="1" applyBorder="1" applyAlignment="1">
      <alignment horizontal="right" vertical="top" wrapText="1"/>
    </xf>
    <xf numFmtId="0" fontId="228" fillId="0" borderId="0" xfId="1247" applyFont="1" applyFill="1" applyBorder="1" applyAlignment="1">
      <alignment horizontal="right" vertical="top" wrapText="1"/>
    </xf>
    <xf numFmtId="0" fontId="223" fillId="0" borderId="9" xfId="1247" applyFont="1" applyFill="1" applyBorder="1" applyAlignment="1">
      <alignment horizontal="left" vertical="top" wrapText="1"/>
    </xf>
    <xf numFmtId="303" fontId="219" fillId="49" borderId="60" xfId="1244" applyFont="1" applyFill="1" applyBorder="1" applyAlignment="1">
      <alignment wrapText="1"/>
    </xf>
    <xf numFmtId="303" fontId="232" fillId="0" borderId="0" xfId="1266" applyFont="1" applyFill="1" applyBorder="1" applyAlignment="1">
      <alignment horizontal="left" vertical="center" wrapText="1"/>
    </xf>
    <xf numFmtId="0" fontId="233" fillId="0" borderId="48" xfId="1247" applyFont="1" applyFill="1" applyBorder="1" applyAlignment="1">
      <alignment horizontal="right" vertical="center" wrapText="1"/>
    </xf>
    <xf numFmtId="0" fontId="234" fillId="0" borderId="0" xfId="1247" applyFont="1" applyFill="1" applyBorder="1" applyAlignment="1">
      <alignment horizontal="right" vertical="center" wrapText="1"/>
    </xf>
    <xf numFmtId="0" fontId="233" fillId="0" borderId="50" xfId="1247" applyFont="1" applyFill="1" applyBorder="1" applyAlignment="1">
      <alignment horizontal="right" vertical="center" wrapText="1"/>
    </xf>
    <xf numFmtId="0" fontId="218" fillId="0" borderId="0" xfId="0" applyFont="1" applyBorder="1" applyAlignment="1">
      <alignment wrapText="1"/>
    </xf>
    <xf numFmtId="0" fontId="237" fillId="0" borderId="0" xfId="1247" applyFont="1" applyFill="1" applyBorder="1" applyAlignment="1">
      <alignment horizontal="right" vertical="top" wrapText="1"/>
    </xf>
    <xf numFmtId="0" fontId="218" fillId="0" borderId="9" xfId="0" applyFont="1" applyBorder="1" applyAlignment="1">
      <alignment wrapText="1"/>
    </xf>
    <xf numFmtId="0" fontId="227" fillId="0" borderId="0" xfId="1247" applyFont="1" applyFill="1" applyBorder="1" applyAlignment="1">
      <alignment horizontal="left" vertical="center" wrapText="1"/>
    </xf>
    <xf numFmtId="303" fontId="219" fillId="49" borderId="67" xfId="1244" applyFont="1" applyFill="1" applyBorder="1" applyAlignment="1">
      <alignment wrapText="1"/>
    </xf>
    <xf numFmtId="0" fontId="220" fillId="0" borderId="7" xfId="1247" applyFont="1" applyFill="1" applyBorder="1" applyAlignment="1">
      <alignment horizontal="center" vertical="center" wrapText="1"/>
    </xf>
    <xf numFmtId="303" fontId="239" fillId="53" borderId="46" xfId="1266" applyFont="1" applyFill="1" applyBorder="1" applyAlignment="1">
      <alignment horizontal="right" vertical="center" wrapText="1"/>
    </xf>
    <xf numFmtId="352" fontId="234" fillId="0" borderId="0" xfId="1248" applyFont="1" applyFill="1" applyBorder="1"/>
    <xf numFmtId="361" fontId="234" fillId="0" borderId="0" xfId="1248" applyNumberFormat="1" applyFont="1" applyFill="1" applyBorder="1"/>
    <xf numFmtId="361" fontId="235" fillId="49" borderId="48" xfId="1233" applyNumberFormat="1" applyFont="1" applyFill="1" applyBorder="1" applyAlignment="1">
      <alignment horizontal="right" vertical="center"/>
    </xf>
    <xf numFmtId="361" fontId="236" fillId="0" borderId="0" xfId="1248" applyNumberFormat="1" applyFont="1" applyFill="1" applyBorder="1"/>
    <xf numFmtId="361" fontId="235" fillId="37" borderId="0" xfId="1233" applyNumberFormat="1" applyFont="1" applyFill="1" applyBorder="1" applyAlignment="1">
      <alignment horizontal="right" vertical="center"/>
    </xf>
    <xf numFmtId="361" fontId="236" fillId="49" borderId="0" xfId="1233" applyNumberFormat="1" applyFont="1" applyFill="1" applyBorder="1" applyAlignment="1">
      <alignment horizontal="right" vertical="center"/>
    </xf>
    <xf numFmtId="361" fontId="244" fillId="49" borderId="0" xfId="1233" applyNumberFormat="1" applyFont="1" applyFill="1" applyBorder="1" applyAlignment="1">
      <alignment horizontal="right" vertical="center"/>
    </xf>
    <xf numFmtId="361" fontId="232" fillId="0" borderId="0" xfId="1233" applyNumberFormat="1" applyFont="1" applyFill="1" applyBorder="1" applyAlignment="1">
      <alignment horizontal="right" vertical="center"/>
    </xf>
    <xf numFmtId="361" fontId="244" fillId="0" borderId="0" xfId="1233" applyNumberFormat="1" applyFont="1" applyFill="1" applyBorder="1" applyAlignment="1">
      <alignment horizontal="right" vertical="center"/>
    </xf>
    <xf numFmtId="361" fontId="233" fillId="0" borderId="0" xfId="1233" applyNumberFormat="1" applyFont="1" applyFill="1" applyBorder="1" applyAlignment="1">
      <alignment horizontal="right" vertical="center"/>
    </xf>
    <xf numFmtId="361" fontId="235" fillId="49" borderId="0" xfId="1233" applyNumberFormat="1" applyFont="1" applyFill="1" applyBorder="1" applyAlignment="1">
      <alignment horizontal="right" vertical="center"/>
    </xf>
    <xf numFmtId="352" fontId="241" fillId="53" borderId="0" xfId="1248" applyFont="1" applyFill="1" applyBorder="1" applyAlignment="1">
      <alignment vertical="center"/>
    </xf>
    <xf numFmtId="0" fontId="233" fillId="0" borderId="0" xfId="1247" applyFont="1" applyFill="1" applyBorder="1" applyAlignment="1">
      <alignment horizontal="right" vertical="top"/>
    </xf>
    <xf numFmtId="303" fontId="220" fillId="0" borderId="60" xfId="1249" applyNumberFormat="1" applyFont="1" applyFill="1" applyBorder="1" applyAlignment="1">
      <alignment vertical="top"/>
    </xf>
    <xf numFmtId="352" fontId="241" fillId="53" borderId="0" xfId="1248" applyFont="1" applyFill="1" applyBorder="1" applyAlignment="1"/>
    <xf numFmtId="43" fontId="241" fillId="53" borderId="0" xfId="1233" applyFont="1" applyFill="1" applyBorder="1" applyAlignment="1">
      <alignment horizontal="right" vertical="center"/>
    </xf>
    <xf numFmtId="49" fontId="241" fillId="53" borderId="74" xfId="1256" applyNumberFormat="1" applyFont="1" applyFill="1" applyBorder="1" applyAlignment="1">
      <alignment horizontal="right" vertical="center" wrapText="1"/>
    </xf>
    <xf numFmtId="303" fontId="241" fillId="53" borderId="0" xfId="1266" applyFont="1" applyFill="1" applyBorder="1" applyAlignment="1">
      <alignment horizontal="left" vertical="center"/>
    </xf>
    <xf numFmtId="366" fontId="220" fillId="0" borderId="0" xfId="1248" applyNumberFormat="1" applyFont="1" applyFill="1" applyBorder="1" applyAlignment="1">
      <alignment horizontal="right" vertical="top"/>
    </xf>
    <xf numFmtId="0" fontId="223" fillId="0" borderId="0" xfId="1247" applyFont="1" applyFill="1" applyBorder="1" applyAlignment="1">
      <alignment horizontal="right" vertical="center"/>
    </xf>
    <xf numFmtId="43" fontId="233" fillId="0" borderId="0" xfId="1233" applyFont="1" applyFill="1" applyBorder="1" applyAlignment="1">
      <alignment horizontal="right" vertical="center"/>
    </xf>
    <xf numFmtId="352" fontId="234" fillId="0" borderId="0" xfId="1248" applyFont="1" applyFill="1" applyBorder="1" applyAlignment="1"/>
    <xf numFmtId="43" fontId="235" fillId="37" borderId="0" xfId="1233" applyFont="1" applyFill="1" applyBorder="1" applyAlignment="1">
      <alignment horizontal="right" vertical="center"/>
    </xf>
    <xf numFmtId="363" fontId="236" fillId="0" borderId="0" xfId="1233" applyNumberFormat="1" applyFont="1" applyFill="1" applyBorder="1" applyAlignment="1">
      <alignment horizontal="right" vertical="center"/>
    </xf>
    <xf numFmtId="363" fontId="235" fillId="0" borderId="0" xfId="1233" applyNumberFormat="1" applyFont="1" applyFill="1" applyBorder="1" applyAlignment="1">
      <alignment horizontal="right" vertical="center"/>
    </xf>
    <xf numFmtId="363" fontId="236" fillId="50" borderId="0" xfId="1233" applyNumberFormat="1" applyFont="1" applyFill="1" applyBorder="1" applyAlignment="1">
      <alignment horizontal="right" vertical="center"/>
    </xf>
    <xf numFmtId="363" fontId="235" fillId="50" borderId="0" xfId="1233" applyNumberFormat="1" applyFont="1" applyFill="1" applyBorder="1" applyAlignment="1">
      <alignment horizontal="right" vertical="center"/>
    </xf>
    <xf numFmtId="0" fontId="233" fillId="0" borderId="49" xfId="1247" applyFont="1" applyFill="1" applyBorder="1" applyAlignment="1">
      <alignment horizontal="right" vertical="center" wrapText="1"/>
    </xf>
    <xf numFmtId="363" fontId="235" fillId="0" borderId="79" xfId="1233" applyNumberFormat="1" applyFont="1" applyFill="1" applyBorder="1" applyAlignment="1">
      <alignment horizontal="right" vertical="center"/>
    </xf>
    <xf numFmtId="363" fontId="236" fillId="0" borderId="0" xfId="1248" applyNumberFormat="1" applyFont="1" applyFill="1" applyBorder="1" applyAlignment="1">
      <alignment horizontal="right" vertical="top"/>
    </xf>
    <xf numFmtId="0" fontId="234" fillId="0" borderId="49" xfId="1247" applyFont="1" applyFill="1" applyBorder="1" applyAlignment="1">
      <alignment horizontal="right" vertical="center" wrapText="1"/>
    </xf>
    <xf numFmtId="0" fontId="234" fillId="0" borderId="0" xfId="0" applyFont="1" applyBorder="1"/>
    <xf numFmtId="363" fontId="235" fillId="0" borderId="77" xfId="1233" applyNumberFormat="1" applyFont="1" applyFill="1" applyBorder="1" applyAlignment="1">
      <alignment horizontal="right" vertical="center"/>
    </xf>
    <xf numFmtId="43" fontId="234" fillId="0" borderId="0" xfId="1233" applyFont="1" applyFill="1" applyBorder="1" applyAlignment="1">
      <alignment horizontal="right" vertical="center"/>
    </xf>
    <xf numFmtId="43" fontId="236" fillId="37" borderId="0" xfId="1233" applyFont="1" applyFill="1" applyBorder="1" applyAlignment="1">
      <alignment horizontal="right" vertical="center"/>
    </xf>
    <xf numFmtId="363" fontId="235" fillId="49" borderId="50" xfId="1233" applyNumberFormat="1" applyFont="1" applyFill="1" applyBorder="1" applyAlignment="1">
      <alignment horizontal="right" vertical="center"/>
    </xf>
    <xf numFmtId="49" fontId="233" fillId="52" borderId="75" xfId="1256" applyNumberFormat="1" applyFont="1" applyFill="1" applyBorder="1" applyAlignment="1">
      <alignment horizontal="right" vertical="center" wrapText="1"/>
    </xf>
    <xf numFmtId="363" fontId="236" fillId="52" borderId="75" xfId="1233" applyNumberFormat="1" applyFont="1" applyFill="1" applyBorder="1" applyAlignment="1">
      <alignment horizontal="right" vertical="center"/>
    </xf>
    <xf numFmtId="363" fontId="235" fillId="52" borderId="80" xfId="1233" applyNumberFormat="1" applyFont="1" applyFill="1" applyBorder="1" applyAlignment="1">
      <alignment horizontal="right" vertical="center"/>
    </xf>
    <xf numFmtId="363" fontId="236" fillId="52" borderId="75" xfId="1248" applyNumberFormat="1" applyFont="1" applyFill="1" applyBorder="1" applyAlignment="1">
      <alignment horizontal="right" vertical="top"/>
    </xf>
    <xf numFmtId="363" fontId="235" fillId="52" borderId="78" xfId="1233" applyNumberFormat="1" applyFont="1" applyFill="1" applyBorder="1" applyAlignment="1">
      <alignment horizontal="right" vertical="center"/>
    </xf>
    <xf numFmtId="363" fontId="235" fillId="52" borderId="76" xfId="1233" applyNumberFormat="1" applyFont="1" applyFill="1" applyBorder="1" applyAlignment="1">
      <alignment horizontal="right" vertical="center"/>
    </xf>
    <xf numFmtId="303" fontId="232" fillId="0" borderId="0" xfId="1266" applyFont="1" applyFill="1" applyBorder="1" applyAlignment="1">
      <alignment horizontal="right" vertical="center" wrapText="1"/>
    </xf>
    <xf numFmtId="303" fontId="241" fillId="53" borderId="46" xfId="1266" applyFont="1" applyFill="1" applyBorder="1" applyAlignment="1">
      <alignment horizontal="right" vertical="center" wrapText="1"/>
    </xf>
    <xf numFmtId="352" fontId="241" fillId="53" borderId="0" xfId="1248" applyFont="1" applyFill="1" applyBorder="1" applyAlignment="1">
      <alignment horizontal="right" vertical="top"/>
    </xf>
    <xf numFmtId="0" fontId="220" fillId="0" borderId="0" xfId="0" applyFont="1" applyFill="1" applyBorder="1" applyAlignment="1">
      <alignment vertical="center" wrapText="1"/>
    </xf>
    <xf numFmtId="364" fontId="234" fillId="0" borderId="0" xfId="0" applyNumberFormat="1" applyFont="1" applyFill="1" applyBorder="1"/>
    <xf numFmtId="364" fontId="236" fillId="49" borderId="0" xfId="1233" applyNumberFormat="1" applyFont="1" applyFill="1" applyBorder="1" applyAlignment="1">
      <alignment horizontal="right" vertical="center"/>
    </xf>
    <xf numFmtId="364" fontId="236" fillId="0" borderId="0" xfId="0" applyNumberFormat="1" applyFont="1" applyFill="1" applyBorder="1"/>
    <xf numFmtId="364" fontId="235" fillId="37" borderId="0" xfId="1233" applyNumberFormat="1" applyFont="1" applyFill="1" applyBorder="1" applyAlignment="1">
      <alignment horizontal="right" vertical="center"/>
    </xf>
    <xf numFmtId="364" fontId="236" fillId="0" borderId="0" xfId="1233" applyNumberFormat="1" applyFont="1" applyFill="1" applyBorder="1" applyAlignment="1">
      <alignment horizontal="right" vertical="center"/>
    </xf>
    <xf numFmtId="0" fontId="234" fillId="0" borderId="51" xfId="1247" applyFont="1" applyFill="1" applyBorder="1" applyAlignment="1">
      <alignment horizontal="right" vertical="center" wrapText="1"/>
    </xf>
    <xf numFmtId="0" fontId="233" fillId="0" borderId="52" xfId="1247" applyFont="1" applyFill="1" applyBorder="1" applyAlignment="1">
      <alignment horizontal="right" vertical="center" wrapText="1"/>
    </xf>
    <xf numFmtId="364" fontId="235" fillId="49" borderId="52" xfId="1233" applyNumberFormat="1" applyFont="1" applyFill="1" applyBorder="1" applyAlignment="1">
      <alignment horizontal="right" vertical="center"/>
    </xf>
    <xf numFmtId="364" fontId="235" fillId="0" borderId="52" xfId="1233" applyNumberFormat="1" applyFont="1" applyFill="1" applyBorder="1" applyAlignment="1">
      <alignment horizontal="right" vertical="center"/>
    </xf>
    <xf numFmtId="0" fontId="233" fillId="0" borderId="50" xfId="0" applyFont="1" applyFill="1" applyBorder="1" applyAlignment="1">
      <alignment horizontal="right" vertical="center" wrapText="1"/>
    </xf>
    <xf numFmtId="364" fontId="235" fillId="49" borderId="50" xfId="1233" applyNumberFormat="1" applyFont="1" applyFill="1" applyBorder="1" applyAlignment="1">
      <alignment horizontal="right" vertical="center"/>
    </xf>
    <xf numFmtId="364" fontId="235" fillId="0" borderId="50" xfId="1233" applyNumberFormat="1" applyFont="1" applyFill="1" applyBorder="1" applyAlignment="1">
      <alignment horizontal="right" vertical="center"/>
    </xf>
    <xf numFmtId="364" fontId="235" fillId="49" borderId="48" xfId="0" applyNumberFormat="1" applyFont="1" applyFill="1" applyBorder="1"/>
    <xf numFmtId="364" fontId="235" fillId="0" borderId="48" xfId="0" applyNumberFormat="1" applyFont="1" applyFill="1" applyBorder="1"/>
    <xf numFmtId="0" fontId="245" fillId="0" borderId="9" xfId="1247" applyFont="1" applyFill="1" applyBorder="1" applyAlignment="1">
      <alignment horizontal="left" vertical="center" wrapText="1"/>
    </xf>
    <xf numFmtId="0" fontId="246" fillId="0" borderId="9" xfId="0" applyFont="1" applyBorder="1"/>
    <xf numFmtId="360" fontId="245" fillId="0" borderId="9" xfId="1240" applyNumberFormat="1" applyFont="1" applyFill="1" applyBorder="1" applyAlignment="1">
      <alignment horizontal="right" vertical="center"/>
    </xf>
    <xf numFmtId="352" fontId="234" fillId="49" borderId="0" xfId="1248" applyFont="1" applyFill="1" applyBorder="1" applyAlignment="1">
      <alignment horizontal="right" vertical="top"/>
    </xf>
    <xf numFmtId="49" fontId="224" fillId="52" borderId="0" xfId="1256" applyNumberFormat="1" applyFont="1" applyFill="1" applyBorder="1" applyAlignment="1">
      <alignment horizontal="right" vertical="center" wrapText="1"/>
    </xf>
    <xf numFmtId="364" fontId="236" fillId="52" borderId="0" xfId="1233" applyNumberFormat="1" applyFont="1" applyFill="1" applyBorder="1" applyAlignment="1">
      <alignment horizontal="right" vertical="center"/>
    </xf>
    <xf numFmtId="364" fontId="235" fillId="52" borderId="52" xfId="1233" applyNumberFormat="1" applyFont="1" applyFill="1" applyBorder="1" applyAlignment="1">
      <alignment horizontal="right" vertical="center"/>
    </xf>
    <xf numFmtId="363" fontId="236" fillId="52" borderId="73" xfId="1248" applyNumberFormat="1" applyFont="1" applyFill="1" applyBorder="1" applyAlignment="1">
      <alignment horizontal="right" vertical="top"/>
    </xf>
    <xf numFmtId="364" fontId="235" fillId="52" borderId="50" xfId="1233" applyNumberFormat="1" applyFont="1" applyFill="1" applyBorder="1" applyAlignment="1">
      <alignment horizontal="right" vertical="center"/>
    </xf>
    <xf numFmtId="364" fontId="235" fillId="52" borderId="48" xfId="0" applyNumberFormat="1" applyFont="1" applyFill="1" applyBorder="1"/>
    <xf numFmtId="353" fontId="233" fillId="52" borderId="0" xfId="1256" applyNumberFormat="1" applyFont="1" applyFill="1" applyBorder="1" applyAlignment="1">
      <alignment horizontal="right" vertical="center" wrapText="1"/>
    </xf>
    <xf numFmtId="0" fontId="247" fillId="50" borderId="0" xfId="0" applyFont="1" applyFill="1" applyAlignment="1"/>
    <xf numFmtId="0" fontId="218" fillId="50" borderId="0" xfId="0" applyFont="1" applyFill="1"/>
    <xf numFmtId="0" fontId="218" fillId="50" borderId="0" xfId="0" applyFont="1" applyFill="1" applyBorder="1"/>
    <xf numFmtId="0" fontId="231" fillId="50" borderId="0" xfId="0" applyFont="1" applyFill="1" applyBorder="1"/>
    <xf numFmtId="352" fontId="248" fillId="0" borderId="0" xfId="1248" applyFont="1" applyFill="1" applyBorder="1" applyAlignment="1"/>
    <xf numFmtId="303" fontId="251" fillId="53" borderId="0" xfId="1266" applyNumberFormat="1" applyFont="1" applyFill="1" applyBorder="1" applyAlignment="1">
      <alignment horizontal="left" vertical="center"/>
    </xf>
    <xf numFmtId="0" fontId="252" fillId="0" borderId="0" xfId="0" applyFont="1" applyFill="1" applyBorder="1"/>
    <xf numFmtId="352" fontId="248" fillId="0" borderId="0" xfId="1248" applyFont="1" applyFill="1" applyBorder="1" applyAlignment="1">
      <alignment horizontal="right" vertical="top"/>
    </xf>
    <xf numFmtId="0" fontId="248" fillId="50" borderId="0" xfId="1247" applyFont="1" applyFill="1" applyBorder="1" applyAlignment="1">
      <alignment horizontal="right" vertical="center"/>
    </xf>
    <xf numFmtId="0" fontId="248" fillId="50" borderId="48" xfId="1233" applyNumberFormat="1" applyFont="1" applyFill="1" applyBorder="1" applyAlignment="1">
      <alignment horizontal="right" vertical="center"/>
    </xf>
    <xf numFmtId="0" fontId="253" fillId="51" borderId="48" xfId="1233" applyNumberFormat="1" applyFont="1" applyFill="1" applyBorder="1" applyAlignment="1">
      <alignment horizontal="right" vertical="center"/>
    </xf>
    <xf numFmtId="367" fontId="253" fillId="51" borderId="48" xfId="1233" applyNumberFormat="1" applyFont="1" applyFill="1" applyBorder="1" applyAlignment="1">
      <alignment horizontal="right" vertical="center"/>
    </xf>
    <xf numFmtId="366" fontId="248" fillId="0" borderId="0" xfId="1248" applyNumberFormat="1" applyFont="1" applyFill="1" applyBorder="1" applyAlignment="1">
      <alignment horizontal="right" vertical="top"/>
    </xf>
    <xf numFmtId="0" fontId="254" fillId="50" borderId="0" xfId="1247" applyFont="1" applyFill="1" applyBorder="1" applyAlignment="1">
      <alignment horizontal="right" vertical="center"/>
    </xf>
    <xf numFmtId="365" fontId="255" fillId="0" borderId="0" xfId="1248" applyNumberFormat="1" applyFont="1" applyFill="1" applyBorder="1" applyAlignment="1">
      <alignment horizontal="right" vertical="top"/>
    </xf>
    <xf numFmtId="199" fontId="225" fillId="0" borderId="0" xfId="1248" applyNumberFormat="1" applyFont="1" applyFill="1" applyBorder="1"/>
    <xf numFmtId="366" fontId="255" fillId="0" borderId="0" xfId="1248" applyNumberFormat="1" applyFont="1" applyFill="1" applyBorder="1" applyAlignment="1">
      <alignment horizontal="right" vertical="top"/>
    </xf>
    <xf numFmtId="365" fontId="248" fillId="0" borderId="0" xfId="1248" applyNumberFormat="1" applyFont="1" applyFill="1" applyBorder="1" applyAlignment="1">
      <alignment horizontal="right" vertical="top"/>
    </xf>
    <xf numFmtId="0" fontId="256" fillId="0" borderId="0" xfId="0" applyFont="1" applyFill="1" applyBorder="1" applyAlignment="1">
      <alignment horizontal="right"/>
    </xf>
    <xf numFmtId="0" fontId="257" fillId="0" borderId="0" xfId="0" applyFont="1" applyFill="1" applyBorder="1"/>
    <xf numFmtId="199" fontId="218" fillId="0" borderId="0" xfId="1233" applyNumberFormat="1" applyFont="1" applyFill="1" applyBorder="1"/>
    <xf numFmtId="0" fontId="257" fillId="0" borderId="0" xfId="0" applyFont="1" applyFill="1"/>
    <xf numFmtId="199" fontId="218" fillId="0" borderId="0" xfId="1233" applyNumberFormat="1" applyFont="1" applyFill="1"/>
    <xf numFmtId="199" fontId="225" fillId="52" borderId="0" xfId="1248" applyNumberFormat="1" applyFont="1" applyFill="1" applyBorder="1"/>
    <xf numFmtId="0" fontId="259" fillId="50" borderId="0" xfId="1247" applyFont="1" applyFill="1" applyBorder="1" applyAlignment="1">
      <alignment horizontal="right" vertical="center"/>
    </xf>
    <xf numFmtId="0" fontId="235" fillId="50" borderId="48" xfId="1233" applyNumberFormat="1" applyFont="1" applyFill="1" applyBorder="1" applyAlignment="1">
      <alignment horizontal="right" vertical="center"/>
    </xf>
    <xf numFmtId="0" fontId="258" fillId="50" borderId="0" xfId="1247" applyFont="1" applyFill="1" applyBorder="1" applyAlignment="1">
      <alignment horizontal="right" vertical="center"/>
    </xf>
    <xf numFmtId="4" fontId="235" fillId="52" borderId="0" xfId="1247" applyNumberFormat="1" applyFont="1" applyFill="1" applyBorder="1" applyAlignment="1">
      <alignment horizontal="right" vertical="center"/>
    </xf>
    <xf numFmtId="4" fontId="235" fillId="50" borderId="0" xfId="1247" applyNumberFormat="1" applyFont="1" applyFill="1" applyBorder="1" applyAlignment="1">
      <alignment horizontal="right" vertical="center"/>
    </xf>
    <xf numFmtId="0" fontId="260" fillId="50" borderId="0" xfId="1247" applyFont="1" applyFill="1" applyBorder="1" applyAlignment="1">
      <alignment horizontal="left" vertical="center" wrapText="1"/>
    </xf>
    <xf numFmtId="199" fontId="235" fillId="49" borderId="0" xfId="1248" applyNumberFormat="1" applyFont="1" applyFill="1" applyBorder="1"/>
    <xf numFmtId="352" fontId="259" fillId="50" borderId="0" xfId="1248" applyNumberFormat="1" applyFont="1" applyFill="1" applyBorder="1" applyAlignment="1">
      <alignment vertical="top"/>
    </xf>
    <xf numFmtId="199" fontId="235" fillId="52" borderId="0" xfId="1248" applyNumberFormat="1" applyFont="1" applyFill="1" applyBorder="1"/>
    <xf numFmtId="199" fontId="235" fillId="0" borderId="0" xfId="1248" applyNumberFormat="1" applyFont="1" applyFill="1" applyBorder="1"/>
    <xf numFmtId="43" fontId="235" fillId="0" borderId="0" xfId="1248" applyNumberFormat="1" applyFont="1" applyFill="1" applyBorder="1"/>
    <xf numFmtId="352" fontId="259" fillId="50" borderId="0" xfId="1248" applyNumberFormat="1" applyFont="1" applyFill="1" applyBorder="1"/>
    <xf numFmtId="43" fontId="236" fillId="52" borderId="0" xfId="1248" applyNumberFormat="1" applyFont="1" applyFill="1" applyBorder="1"/>
    <xf numFmtId="43" fontId="236" fillId="0" borderId="0" xfId="1248" applyNumberFormat="1" applyFont="1" applyFill="1" applyBorder="1"/>
    <xf numFmtId="303" fontId="261" fillId="50" borderId="0" xfId="1246" applyNumberFormat="1" applyFont="1" applyFill="1" applyBorder="1">
      <alignment horizontal="left" vertical="top"/>
    </xf>
    <xf numFmtId="199" fontId="236" fillId="52" borderId="0" xfId="1248" applyNumberFormat="1" applyFont="1" applyFill="1" applyBorder="1"/>
    <xf numFmtId="199" fontId="236" fillId="0" borderId="0" xfId="1248" applyNumberFormat="1" applyFont="1" applyFill="1" applyBorder="1"/>
    <xf numFmtId="43" fontId="235" fillId="49" borderId="0" xfId="1248" applyNumberFormat="1" applyFont="1" applyFill="1" applyBorder="1"/>
    <xf numFmtId="0" fontId="234" fillId="50" borderId="0" xfId="0" applyFont="1" applyFill="1" applyBorder="1"/>
    <xf numFmtId="0" fontId="234" fillId="0" borderId="0" xfId="0" applyFont="1" applyFill="1" applyBorder="1"/>
    <xf numFmtId="0" fontId="234" fillId="52" borderId="0" xfId="0" applyFont="1" applyFill="1" applyBorder="1"/>
    <xf numFmtId="43" fontId="236" fillId="50" borderId="0" xfId="1248" applyNumberFormat="1" applyFont="1" applyFill="1" applyBorder="1"/>
    <xf numFmtId="366" fontId="259" fillId="50" borderId="0" xfId="1248" applyNumberFormat="1" applyFont="1" applyFill="1" applyBorder="1" applyAlignment="1">
      <alignment horizontal="right" vertical="top"/>
    </xf>
    <xf numFmtId="199" fontId="235" fillId="50" borderId="0" xfId="1248" applyNumberFormat="1" applyFont="1" applyFill="1" applyBorder="1"/>
    <xf numFmtId="199" fontId="236" fillId="50" borderId="0" xfId="1248" applyNumberFormat="1" applyFont="1" applyFill="1" applyBorder="1"/>
    <xf numFmtId="43" fontId="262" fillId="50" borderId="0" xfId="1233" applyFont="1" applyFill="1" applyBorder="1" applyAlignment="1">
      <alignment horizontal="left" vertical="center"/>
    </xf>
    <xf numFmtId="0" fontId="263" fillId="0" borderId="0" xfId="0" applyFont="1" applyFill="1" applyBorder="1"/>
    <xf numFmtId="303" fontId="251" fillId="53" borderId="81" xfId="1266" applyNumberFormat="1" applyFont="1" applyFill="1" applyBorder="1" applyAlignment="1">
      <alignment horizontal="right" vertical="center"/>
    </xf>
    <xf numFmtId="352" fontId="248" fillId="50" borderId="0" xfId="1248" applyNumberFormat="1" applyFont="1" applyFill="1" applyBorder="1" applyAlignment="1">
      <alignment vertical="center"/>
    </xf>
    <xf numFmtId="303" fontId="249" fillId="50" borderId="0" xfId="1244" applyNumberFormat="1" applyFont="1" applyFill="1" applyBorder="1" applyAlignment="1">
      <alignment vertical="center"/>
    </xf>
    <xf numFmtId="303" fontId="250" fillId="50" borderId="0" xfId="1244" applyNumberFormat="1" applyFont="1" applyFill="1" applyBorder="1" applyAlignment="1">
      <alignment horizontal="center" vertical="center"/>
    </xf>
    <xf numFmtId="0" fontId="258" fillId="50" borderId="48" xfId="1247" applyFont="1" applyFill="1" applyBorder="1" applyAlignment="1">
      <alignment horizontal="right" vertical="center" wrapText="1"/>
    </xf>
    <xf numFmtId="0" fontId="258" fillId="50" borderId="0" xfId="1247" applyFont="1" applyFill="1" applyBorder="1" applyAlignment="1">
      <alignment horizontal="right" vertical="center" wrapText="1"/>
    </xf>
    <xf numFmtId="0" fontId="259" fillId="50" borderId="0" xfId="1247" applyFont="1" applyFill="1" applyBorder="1" applyAlignment="1">
      <alignment horizontal="right" vertical="center" wrapText="1"/>
    </xf>
    <xf numFmtId="0" fontId="234" fillId="0" borderId="0" xfId="0" applyFont="1" applyAlignment="1">
      <alignment vertical="center" wrapText="1"/>
    </xf>
    <xf numFmtId="0" fontId="234" fillId="0" borderId="0" xfId="0" applyFont="1" applyFill="1" applyBorder="1" applyAlignment="1">
      <alignment horizontal="right" vertical="center" wrapText="1"/>
    </xf>
    <xf numFmtId="0" fontId="248" fillId="52" borderId="48" xfId="1233" applyNumberFormat="1" applyFont="1" applyFill="1" applyBorder="1" applyAlignment="1">
      <alignment horizontal="right" vertical="center"/>
    </xf>
    <xf numFmtId="361" fontId="264" fillId="52" borderId="0" xfId="1233" applyNumberFormat="1" applyFont="1" applyFill="1" applyBorder="1" applyAlignment="1">
      <alignment horizontal="right" vertical="center"/>
    </xf>
    <xf numFmtId="360" fontId="245" fillId="0" borderId="0" xfId="1240" applyNumberFormat="1" applyFont="1" applyFill="1" applyBorder="1" applyAlignment="1">
      <alignment horizontal="right" vertical="center"/>
    </xf>
    <xf numFmtId="176" fontId="265" fillId="0" borderId="0" xfId="1234" applyNumberFormat="1" applyFont="1" applyFill="1" applyBorder="1" applyAlignment="1">
      <alignment horizontal="right" vertical="center"/>
    </xf>
    <xf numFmtId="176" fontId="265" fillId="0" borderId="0" xfId="1234" applyNumberFormat="1" applyFont="1" applyFill="1" applyBorder="1"/>
    <xf numFmtId="351" fontId="265" fillId="0" borderId="0" xfId="1240" applyFont="1" applyFill="1" applyBorder="1" applyAlignment="1">
      <alignment horizontal="right" vertical="center"/>
    </xf>
    <xf numFmtId="352" fontId="265" fillId="0" borderId="0" xfId="1248" applyFont="1" applyFill="1" applyBorder="1"/>
    <xf numFmtId="43" fontId="265" fillId="0" borderId="0" xfId="1233" applyFont="1" applyFill="1" applyBorder="1" applyAlignment="1">
      <alignment horizontal="right" vertical="center"/>
    </xf>
    <xf numFmtId="363" fontId="266" fillId="0" borderId="0" xfId="1233" applyNumberFormat="1" applyFont="1" applyFill="1" applyBorder="1" applyAlignment="1">
      <alignment horizontal="right" vertical="center"/>
    </xf>
    <xf numFmtId="363" fontId="266" fillId="52" borderId="75" xfId="1233" applyNumberFormat="1" applyFont="1" applyFill="1" applyBorder="1" applyAlignment="1">
      <alignment horizontal="right" vertical="center"/>
    </xf>
    <xf numFmtId="49" fontId="268" fillId="53" borderId="53" xfId="1256" applyNumberFormat="1" applyFont="1" applyFill="1" applyBorder="1" applyAlignment="1">
      <alignment horizontal="right" vertical="center" wrapText="1"/>
    </xf>
    <xf numFmtId="303" fontId="220" fillId="49" borderId="60" xfId="1249" applyNumberFormat="1" applyFont="1" applyFill="1" applyBorder="1" applyAlignment="1">
      <alignment horizontal="center" vertical="top" wrapText="1"/>
    </xf>
    <xf numFmtId="367" fontId="235" fillId="50" borderId="48" xfId="1233" applyNumberFormat="1" applyFont="1" applyFill="1" applyBorder="1" applyAlignment="1">
      <alignment horizontal="right" vertical="center"/>
    </xf>
    <xf numFmtId="353" fontId="233" fillId="52" borderId="0" xfId="1256" applyNumberFormat="1" applyFont="1" applyFill="1" applyBorder="1" applyAlignment="1">
      <alignment horizontal="center" vertical="center" wrapText="1"/>
    </xf>
    <xf numFmtId="361" fontId="218" fillId="0" borderId="0" xfId="0" applyNumberFormat="1" applyFont="1" applyBorder="1"/>
    <xf numFmtId="368" fontId="223" fillId="0" borderId="0" xfId="1233" applyNumberFormat="1" applyFont="1" applyFill="1" applyBorder="1" applyAlignment="1">
      <alignment horizontal="right" vertical="center"/>
    </xf>
    <xf numFmtId="363" fontId="231" fillId="0" borderId="0" xfId="0" applyNumberFormat="1" applyFont="1"/>
    <xf numFmtId="0" fontId="230" fillId="50" borderId="0" xfId="0" applyFont="1" applyFill="1" applyAlignment="1">
      <alignment horizontal="center"/>
    </xf>
  </cellXfs>
  <cellStyles count="1292">
    <cellStyle name="_x0001_" xfId="2"/>
    <cellStyle name="_x0013_" xfId="3"/>
    <cellStyle name="-" xfId="4"/>
    <cellStyle name="—" xfId="5"/>
    <cellStyle name=" " xfId="6"/>
    <cellStyle name="          _x000a__x000a_386grabber=VGA.3GR_x000a__x000a_" xfId="7"/>
    <cellStyle name="          _x000d__x000a_386grabber=VGA.3GR_x000d__x000a_" xfId="8"/>
    <cellStyle name=" 1" xfId="9"/>
    <cellStyle name=" 1 2" xfId="10"/>
    <cellStyle name=" 1 2 2" xfId="11"/>
    <cellStyle name=" 1 3" xfId="12"/>
    <cellStyle name=" 1 4" xfId="13"/>
    <cellStyle name=" 1_Riepilogo e analisi risultati" xfId="14"/>
    <cellStyle name=" 10" xfId="15"/>
    <cellStyle name=" 11" xfId="16"/>
    <cellStyle name=" 12" xfId="17"/>
    <cellStyle name=" 13" xfId="18"/>
    <cellStyle name=" 14" xfId="19"/>
    <cellStyle name=" 15" xfId="20"/>
    <cellStyle name=" 16" xfId="21"/>
    <cellStyle name=" 17" xfId="22"/>
    <cellStyle name=" 18" xfId="23"/>
    <cellStyle name=" 2" xfId="24"/>
    <cellStyle name=" 2 2" xfId="25"/>
    <cellStyle name=" 3" xfId="26"/>
    <cellStyle name=" 3]_x000d__x000a_Zoomed=1_x000d__x000a_Row=0_x000d__x000a_Column=0_x000d__x000a_Height=300_x000d__x000a_Width=300_x000d__x000a_FontName=Arial_x000d__x000a_FontStyle=0_x000d__x000a_FontSize=10_x000d__x000a_PrtFontName=Fo" xfId="27"/>
    <cellStyle name=" 4" xfId="28"/>
    <cellStyle name=" 5" xfId="29"/>
    <cellStyle name=" 6" xfId="30"/>
    <cellStyle name=" 7" xfId="31"/>
    <cellStyle name=" 8" xfId="32"/>
    <cellStyle name=" 9" xfId="33"/>
    <cellStyle name=" Writer Import]_x000d__x000a_Display Dialog=No_x000d__x000a__x000d__x000a_[Horizontal Arrange]_x000d__x000a_Dimensions Interlocking=Yes_x000d__x000a_Sum Hierarchy=Yes_x000d__x000a_Generate" xfId="34"/>
    <cellStyle name="_x000a_386grabber=M" xfId="35"/>
    <cellStyle name="_x000a_386grabber=M 10" xfId="36"/>
    <cellStyle name="_x000a_386grabber=M 2" xfId="37"/>
    <cellStyle name="_x000a_386grabber=M 3" xfId="38"/>
    <cellStyle name="_x000a_386grabber=M 4" xfId="39"/>
    <cellStyle name="_x000a_386grabber=M 5" xfId="40"/>
    <cellStyle name="_x000a_386grabber=M 6" xfId="41"/>
    <cellStyle name="_x000a_386grabber=M 7" xfId="42"/>
    <cellStyle name="_x000a_386grabber=M 8" xfId="43"/>
    <cellStyle name="_x000a_386grabber=M 9" xfId="44"/>
    <cellStyle name="_x000a_386grabber=M_Sheet2" xfId="45"/>
    <cellStyle name="_x000a_bidires=100_x000d_" xfId="46"/>
    <cellStyle name="_x000a_shell=progma" xfId="47"/>
    <cellStyle name="_x000a_shell=progma 2" xfId="48"/>
    <cellStyle name="_x000a_shell=progma 2 2" xfId="49"/>
    <cellStyle name="_x000a_shell=progma 2 3" xfId="50"/>
    <cellStyle name="_x000a_shell=progma 3" xfId="51"/>
    <cellStyle name="_x000a_shell=progma 3 2" xfId="52"/>
    <cellStyle name="_x000a_shell=progma_impianti non conformi" xfId="53"/>
    <cellStyle name="_x000d__x000a_JournalTemplate=C:\COMFO\CTALK\JOURSTD.TPL_x000d__x000a_LbStateAddress=3 3 0 251 1 89 2 311_x000d__x000a_LbStateJou" xfId="54"/>
    <cellStyle name="&quot;X&quot; MEN" xfId="55"/>
    <cellStyle name="#" xfId="56"/>
    <cellStyle name="#-" xfId="1268"/>
    <cellStyle name="# ##0" xfId="1269"/>
    <cellStyle name="# ##0,0" xfId="1270"/>
    <cellStyle name="# Assumptions" xfId="57"/>
    <cellStyle name="# Historical" xfId="58"/>
    <cellStyle name="#,##0" xfId="1250"/>
    <cellStyle name="#_Consumer Standard Template 070713" xfId="1271"/>
    <cellStyle name="#-_Consumer Standard Template 070713" xfId="1272"/>
    <cellStyle name="#_Gaming Standard Template 070713" xfId="1273"/>
    <cellStyle name="#-_Gaming Standard Template 070713" xfId="1274"/>
    <cellStyle name="#_Model output pages" xfId="1275"/>
    <cellStyle name="#-_Model output pages" xfId="1276"/>
    <cellStyle name="#_TDU1946 Transaction Comps 070717" xfId="1277"/>
    <cellStyle name="#-_TDU1946 Transaction Comps 070717" xfId="1278"/>
    <cellStyle name="$" xfId="1279"/>
    <cellStyle name="$-" xfId="1280"/>
    <cellStyle name="$ &amp; ¢" xfId="1281"/>
    <cellStyle name="$ 0 decimal" xfId="1282"/>
    <cellStyle name="$ 2 decimals" xfId="1283"/>
    <cellStyle name="$#.00wlleft" xfId="1284"/>
    <cellStyle name="$%1" xfId="1285"/>
    <cellStyle name="$." xfId="1286"/>
    <cellStyle name="%" xfId="59"/>
    <cellStyle name="% 2" xfId="60"/>
    <cellStyle name="% 2 2" xfId="61"/>
    <cellStyle name="% 2 3" xfId="62"/>
    <cellStyle name="% 2_Agreements" xfId="63"/>
    <cellStyle name="% 3" xfId="64"/>
    <cellStyle name="% 3 2" xfId="65"/>
    <cellStyle name="% 3 3" xfId="66"/>
    <cellStyle name="% 4" xfId="67"/>
    <cellStyle name="% 5" xfId="68"/>
    <cellStyle name="% Assumption" xfId="69"/>
    <cellStyle name="% Historical" xfId="70"/>
    <cellStyle name="% Presentation" xfId="71"/>
    <cellStyle name="%_01_MEN_REP_2009_DCA Consol v1" xfId="72"/>
    <cellStyle name="%_01_MEN_REP_2009_DCA Consol v1 2" xfId="73"/>
    <cellStyle name="%_01_MEN_REP_2009_DCA Consol v1_BD" xfId="74"/>
    <cellStyle name="%_01_MEN_REP_2009_DCA Consol v1_BD 2" xfId="75"/>
    <cellStyle name="%_01_MEN_REP_2009_DCA Consol v1_BD_1" xfId="76"/>
    <cellStyle name="%_01_MEN_REP_2009_DCA Consol v1_BD_1 2" xfId="77"/>
    <cellStyle name="%_01_MEN_REP_A LOGISTICA_2009" xfId="78"/>
    <cellStyle name="%_01_MEN_REP_A LOGISTICA_2009 2" xfId="79"/>
    <cellStyle name="%_01_MEN_REP_A LOGISTICA_2009_BD" xfId="80"/>
    <cellStyle name="%_01_MEN_REP_A LOGISTICA_2009_BD 2" xfId="81"/>
    <cellStyle name="%_01_MEN_REP_A LOGISTICA_2009_BD_1" xfId="82"/>
    <cellStyle name="%_01_MEN_REP_A LOGISTICA_2009_BD_1 2" xfId="83"/>
    <cellStyle name="%_01_MEN_REP_ACDL_2009 08" xfId="84"/>
    <cellStyle name="%_01_MEN_REP_ACDL_2009 08 2" xfId="85"/>
    <cellStyle name="%_01_MEN_REP_ACDL_2009 08 2 2" xfId="86"/>
    <cellStyle name="%_01_MEN_REP_ACDL_2009 08 3" xfId="87"/>
    <cellStyle name="%_01_MEN_REP_ACDL_2009 08_BD" xfId="88"/>
    <cellStyle name="%_01_MEN_REP_ACDL_2009 08_BD 2" xfId="89"/>
    <cellStyle name="%_01_MEN_REP_ACDL_2009 08_BD_1" xfId="90"/>
    <cellStyle name="%_01_MEN_REP_ACDL_2009 08_BD_1 2" xfId="91"/>
    <cellStyle name="%_01_MEN_REP_EUTELSAT_2009 03" xfId="92"/>
    <cellStyle name="%_01_MEN_REP_EUTELSAT_2009 03 2" xfId="93"/>
    <cellStyle name="%_01_MEN_REP_EUTELSAT_2009 03_BD" xfId="94"/>
    <cellStyle name="%_01_MEN_REP_EUTELSAT_2009 03_BD 2" xfId="95"/>
    <cellStyle name="%_01_MEN_REP_EUTELSAT_2009 03_BD_1" xfId="96"/>
    <cellStyle name="%_01_MEN_REP_EUTELSAT_2009 03_BD_1 2" xfId="97"/>
    <cellStyle name="%_01_MEN_REP_HISPASAT_2009 03" xfId="98"/>
    <cellStyle name="%_01_MEN_REP_HISPASAT_2009 03 2" xfId="99"/>
    <cellStyle name="%_01_MEN_REP_HISPASAT_2009 03_BD" xfId="100"/>
    <cellStyle name="%_01_MEN_REP_HISPASAT_2009 03_BD 2" xfId="101"/>
    <cellStyle name="%_01_MEN_REP_HISPASAT_2009 03_BD_1" xfId="102"/>
    <cellStyle name="%_01_MEN_REP_HISPASAT_2009 03_BD_1 2" xfId="103"/>
    <cellStyle name="%_01_MEN_REP_RETE_2009" xfId="104"/>
    <cellStyle name="%_01_MEN_REP_RETE_2009 2" xfId="105"/>
    <cellStyle name="%_01_MEN_REP_RETE_2009_BD" xfId="106"/>
    <cellStyle name="%_01_MEN_REP_RETE_2009_BD 2" xfId="107"/>
    <cellStyle name="%_01_MEN_REP_RETE_2009_BD_1" xfId="108"/>
    <cellStyle name="%_01_MEN_REP_RETE_2009_BD_1 2" xfId="109"/>
    <cellStyle name="%_01_MEN_REP_TRADIA_2009" xfId="110"/>
    <cellStyle name="%_01_MEN_REP_TRADIA_2009 2" xfId="111"/>
    <cellStyle name="%_01_MEN_REP_TRADIA_2009_BD" xfId="112"/>
    <cellStyle name="%_01_MEN_REP_TRADIA_2009_BD 2" xfId="113"/>
    <cellStyle name="%_01_MEN_REP_TRADIA_2009_BD_1" xfId="114"/>
    <cellStyle name="%_01_MEN_REP_TRADIA_2009_BD_1 2" xfId="115"/>
    <cellStyle name="%_1. TRIPAS PL 101C_2010" xfId="116"/>
    <cellStyle name="%_1. TRIPAS PL 101C_2010 2" xfId="117"/>
    <cellStyle name="%_1. TRIPAS PL 101C_2010_Agreements" xfId="118"/>
    <cellStyle name="%_1. TRIPAS PL 101C_2010_Airports" xfId="119"/>
    <cellStyle name="%_1. TRIPAS PL 101C_2010_BD" xfId="120"/>
    <cellStyle name="%_1. TRIPAS PL 101C_2010_BD_1" xfId="121"/>
    <cellStyle name="%_1. TRIPAS PL 101C_2010_Debt" xfId="122"/>
    <cellStyle name="%_1. TRIPAS PL 101C_2010_Hoja1" xfId="123"/>
    <cellStyle name="%_1. TRIPAS PL 101C_2010_Hoja2" xfId="124"/>
    <cellStyle name="%_1. TRIPAS PL 101C_2010_Main Figures" xfId="125"/>
    <cellStyle name="%_1. TRIPAS PL 101C_2010_P&amp;L - Balance Sheet - Cash Flow" xfId="126"/>
    <cellStyle name="%_1. TRIPAS PL 101C_2010_P&amp;L Toll Roads" xfId="127"/>
    <cellStyle name="%_1. TRIPAS PL 101C_2010_Telecoms" xfId="128"/>
    <cellStyle name="%_1. TRIPAS PL 101C_2010_Toll Roads Activity" xfId="129"/>
    <cellStyle name="%_Abertis pack DCA April" xfId="130"/>
    <cellStyle name="%_Abertis pack DCA April 2" xfId="131"/>
    <cellStyle name="%_Abertis pack DCA April_BD" xfId="132"/>
    <cellStyle name="%_Abertis pack DCA April_BD 2" xfId="133"/>
    <cellStyle name="%_Abertis pack DCA April_BD_1" xfId="134"/>
    <cellStyle name="%_Abertis pack DCA April_BD_1 2" xfId="135"/>
    <cellStyle name="%_Agreements" xfId="136"/>
    <cellStyle name="%_Agreements 2" xfId="137"/>
    <cellStyle name="%_Airports" xfId="138"/>
    <cellStyle name="%_Airports 2" xfId="139"/>
    <cellStyle name="%_Autopistas 01-09" xfId="140"/>
    <cellStyle name="%_Autopistas 01-09 2" xfId="141"/>
    <cellStyle name="%_Autopistas 01-09_BD" xfId="142"/>
    <cellStyle name="%_Autopistas 01-09_BD 2" xfId="143"/>
    <cellStyle name="%_Autopistas 01-09_BD_1" xfId="144"/>
    <cellStyle name="%_Autopistas 01-09_BD_1 2" xfId="145"/>
    <cellStyle name="%_Avance Actividad 04-09" xfId="146"/>
    <cellStyle name="%_Avance Actividad 04-09 2" xfId="147"/>
    <cellStyle name="%_Avance Actividad 04-09_BD" xfId="148"/>
    <cellStyle name="%_Avance Actividad 04-09_BD 2" xfId="149"/>
    <cellStyle name="%_Avance Actividad 04-09_BD_1" xfId="150"/>
    <cellStyle name="%_Avance Actividad 04-09_BD_1 2" xfId="151"/>
    <cellStyle name="%_BD" xfId="152"/>
    <cellStyle name="%_BD_1" xfId="153"/>
    <cellStyle name="%_BD_1 2" xfId="154"/>
    <cellStyle name="%_BD_1_BD" xfId="155"/>
    <cellStyle name="%_BD_1_BD 2" xfId="156"/>
    <cellStyle name="%_BD_2" xfId="157"/>
    <cellStyle name="%_BD_3" xfId="158"/>
    <cellStyle name="%_Cambios 2010" xfId="159"/>
    <cellStyle name="%_Cambios 2010 2" xfId="160"/>
    <cellStyle name="%_Cambios 2010_BD" xfId="161"/>
    <cellStyle name="%_Cambios 2010_BD 2" xfId="162"/>
    <cellStyle name="%_Consol PL" xfId="163"/>
    <cellStyle name="%_Debt" xfId="164"/>
    <cellStyle name="%_Debt 2" xfId="165"/>
    <cellStyle name="%_Documento Resultados PO 2008" xfId="166"/>
    <cellStyle name="%_Documento Resultados PO 2008 2" xfId="167"/>
    <cellStyle name="%_Documento Resultados PO 2008_BD" xfId="168"/>
    <cellStyle name="%_Documento Resultados PO 2008_BD 2" xfId="169"/>
    <cellStyle name="%_Documento Resultados PO 2008_BD_1" xfId="170"/>
    <cellStyle name="%_Documento Resultados PO 2008_BD_1 2" xfId="171"/>
    <cellStyle name="%_evol IMD" xfId="172"/>
    <cellStyle name="%_evol IMD 2" xfId="173"/>
    <cellStyle name="%_evol IMD 2 2" xfId="174"/>
    <cellStyle name="%_evol IMD 3" xfId="175"/>
    <cellStyle name="%_evol IMD_BD" xfId="176"/>
    <cellStyle name="%_evol IMD_BD 2" xfId="177"/>
    <cellStyle name="%_evol IMD_BD_1" xfId="178"/>
    <cellStyle name="%_evol IMD_BD_1 2" xfId="179"/>
    <cellStyle name="%_Gastos comparables TELECOM" xfId="180"/>
    <cellStyle name="%_Gastos comparables TELECOM 2" xfId="181"/>
    <cellStyle name="%_Gastos comparables TELECOM 3" xfId="182"/>
    <cellStyle name="%_Gastos comparables TELECOM_1. TRIPAS PL 101C_2010" xfId="183"/>
    <cellStyle name="%_Gastos comparables TELECOM_1. TRIPAS PL 101C_2010 2" xfId="184"/>
    <cellStyle name="%_Gastos comparables TELECOM_1. TRIPAS PL 101C_2010_Agreements" xfId="185"/>
    <cellStyle name="%_Gastos comparables TELECOM_1. TRIPAS PL 101C_2010_Airports" xfId="186"/>
    <cellStyle name="%_Gastos comparables TELECOM_1. TRIPAS PL 101C_2010_BD" xfId="187"/>
    <cellStyle name="%_Gastos comparables TELECOM_1. TRIPAS PL 101C_2010_BD_1" xfId="188"/>
    <cellStyle name="%_Gastos comparables TELECOM_1. TRIPAS PL 101C_2010_Debt" xfId="189"/>
    <cellStyle name="%_Gastos comparables TELECOM_1. TRIPAS PL 101C_2010_Hoja1" xfId="190"/>
    <cellStyle name="%_Gastos comparables TELECOM_1. TRIPAS PL 101C_2010_Hoja2" xfId="191"/>
    <cellStyle name="%_Gastos comparables TELECOM_1. TRIPAS PL 101C_2010_Main Figures" xfId="192"/>
    <cellStyle name="%_Gastos comparables TELECOM_1. TRIPAS PL 101C_2010_P&amp;L - Balance Sheet - Cash Flow" xfId="193"/>
    <cellStyle name="%_Gastos comparables TELECOM_1. TRIPAS PL 101C_2010_P&amp;L Toll Roads" xfId="194"/>
    <cellStyle name="%_Gastos comparables TELECOM_1. TRIPAS PL 101C_2010_Telecoms" xfId="195"/>
    <cellStyle name="%_Gastos comparables TELECOM_1. TRIPAS PL 101C_2010_Toll Roads Activity" xfId="196"/>
    <cellStyle name="%_Gastos comparables TELECOM_Agreements" xfId="197"/>
    <cellStyle name="%_Gastos comparables TELECOM_Airports" xfId="198"/>
    <cellStyle name="%_Gastos comparables TELECOM_BD" xfId="199"/>
    <cellStyle name="%_Gastos comparables TELECOM_BD_1" xfId="200"/>
    <cellStyle name="%_Gastos comparables TELECOM_Debt" xfId="201"/>
    <cellStyle name="%_Gastos comparables TELECOM_Hoja1" xfId="202"/>
    <cellStyle name="%_Gastos comparables TELECOM_Hoja2" xfId="203"/>
    <cellStyle name="%_Gastos comparables TELECOM_Main Figures" xfId="204"/>
    <cellStyle name="%_Gastos comparables TELECOM_P&amp;L - Balance Sheet - Cash Flow" xfId="205"/>
    <cellStyle name="%_Gastos comparables TELECOM_P&amp;L Toll Roads" xfId="206"/>
    <cellStyle name="%_Gastos comparables TELECOM_Telecoms" xfId="207"/>
    <cellStyle name="%_Gastos comparables TELECOM_Toll Roads Activity" xfId="208"/>
    <cellStyle name="%_Hoja1" xfId="209"/>
    <cellStyle name="%_Hoja1 2" xfId="210"/>
    <cellStyle name="%_Hoja2" xfId="211"/>
    <cellStyle name="%_Hoja2 2" xfId="212"/>
    <cellStyle name="%_IMD evol 05-09 def" xfId="213"/>
    <cellStyle name="%_IMD evol 05-09 def 2" xfId="214"/>
    <cellStyle name="%_IMD evol 05-09 def 2 2" xfId="215"/>
    <cellStyle name="%_IMD evol 05-09 def 3" xfId="216"/>
    <cellStyle name="%_IMD evol 05-09 def_BD" xfId="217"/>
    <cellStyle name="%_IMD evol 05-09 def_BD 2" xfId="218"/>
    <cellStyle name="%_IMD evol 05-09 def_BD_1" xfId="219"/>
    <cellStyle name="%_IMD evol 05-09 def_BD_1 2" xfId="220"/>
    <cellStyle name="%_IMD Forecast 2009 Julio" xfId="221"/>
    <cellStyle name="%_IMD Forecast 2009 Julio 2" xfId="222"/>
    <cellStyle name="%_IMD Forecast 2009 Julio_BD" xfId="223"/>
    <cellStyle name="%_IMD Forecast 2009 Julio_BD 2" xfId="224"/>
    <cellStyle name="%_IMD Forecast 2009 Julio_BD_1" xfId="225"/>
    <cellStyle name="%_IMD Forecast 2009 Julio_BD_1 2" xfId="226"/>
    <cellStyle name="%_Informe_AVANCE_ACT_09" xfId="227"/>
    <cellStyle name="%_Informe_AVANCE_ACT_09 2" xfId="228"/>
    <cellStyle name="%_Informe_AVANCE_ACT_09_BD" xfId="229"/>
    <cellStyle name="%_Informe_AVANCE_ACT_09_BD 2" xfId="230"/>
    <cellStyle name="%_Informe_AVANCE_ACT_09_BD_1" xfId="231"/>
    <cellStyle name="%_Informe_AVANCE_ACT_09_BD_1 2" xfId="232"/>
    <cellStyle name="%_Main Figures" xfId="233"/>
    <cellStyle name="%_Main Figures 2" xfId="234"/>
    <cellStyle name="%_P&amp;L - Balance Sheet - Cash Flow" xfId="235"/>
    <cellStyle name="%_P&amp;L - Balance Sheet - Cash Flow 2" xfId="236"/>
    <cellStyle name="%_P&amp;L Toll Roads" xfId="237"/>
    <cellStyle name="%_P&amp;L Toll Roads 2" xfId="238"/>
    <cellStyle name="%_Resto sectores 03-09" xfId="239"/>
    <cellStyle name="%_Resto sectores 03-09 2" xfId="240"/>
    <cellStyle name="%_Resto sectores 03-09_BD" xfId="241"/>
    <cellStyle name="%_Resto sectores 03-09_BD 2" xfId="242"/>
    <cellStyle name="%_Resto sectores 03-09_BD_1" xfId="243"/>
    <cellStyle name="%_Resto sectores 03-09_BD_1 2" xfId="244"/>
    <cellStyle name="%_Telecoms" xfId="245"/>
    <cellStyle name="%_Telecoms 2" xfId="246"/>
    <cellStyle name="%_Toll Roads Activity" xfId="247"/>
    <cellStyle name="%_Toll Roads Activity 2" xfId="248"/>
    <cellStyle name="(Lefting)" xfId="249"/>
    <cellStyle name="(Lefting) 2" xfId="1252"/>
    <cellStyle name="******************************************" xfId="250"/>
    <cellStyle name="****************************************** 2" xfId="251"/>
    <cellStyle name="***.*; (***.*)" xfId="252"/>
    <cellStyle name="]_x000d__x000a_Extension=conv.dll_x000d__x000a_MS-DOS Tools Extentions=C:\DOS\MSTOOLS.DLL_x000d__x000a__x000d__x000a_[Settings]_x000d__x000a_UNDELETE.DLL=C:\DOS\MSTOOLS.DLL_x000d__x000a_W" xfId="253"/>
    <cellStyle name="_ heading$" xfId="254"/>
    <cellStyle name="_ heading%" xfId="255"/>
    <cellStyle name="_ heading£" xfId="256"/>
    <cellStyle name="_ heading¥" xfId="257"/>
    <cellStyle name="_ heading€" xfId="258"/>
    <cellStyle name="_ headingx" xfId="259"/>
    <cellStyle name="_~19D95~12" xfId="260"/>
    <cellStyle name="_0.0[1space]" xfId="261"/>
    <cellStyle name="_0.0[2space]" xfId="262"/>
    <cellStyle name="_0.0[3space]" xfId="263"/>
    <cellStyle name="_0.0[4space]" xfId="264"/>
    <cellStyle name="_0.00[1space]" xfId="265"/>
    <cellStyle name="_0.00[2space]" xfId="266"/>
    <cellStyle name="_0.00[3space]" xfId="267"/>
    <cellStyle name="_0.00[4space]" xfId="268"/>
    <cellStyle name="_0[1space]" xfId="269"/>
    <cellStyle name="_0[2space]" xfId="270"/>
    <cellStyle name="_0[3space]" xfId="271"/>
    <cellStyle name="_0[4space]" xfId="272"/>
    <cellStyle name="_129680~1" xfId="273"/>
    <cellStyle name="_33CC~1" xfId="274"/>
    <cellStyle name="_8М_КОР" xfId="275"/>
    <cellStyle name="_ammortamento avviamento 31 12 2006" xfId="276"/>
    <cellStyle name="_Blue shade" xfId="277"/>
    <cellStyle name="_Caripe ammortamento avviamento 31 12 2006" xfId="278"/>
    <cellStyle name="_Column1" xfId="279"/>
    <cellStyle name="_Comma" xfId="280"/>
    <cellStyle name="_Conf Lodi Verona - Tax asset albena" xfId="281"/>
    <cellStyle name="_CRPI2006" xfId="282"/>
    <cellStyle name="_Currency" xfId="283"/>
    <cellStyle name="_Currency_~0061532" xfId="284"/>
    <cellStyle name="_Currency_~0061532_AVP and Comps" xfId="285"/>
    <cellStyle name="_Currency_~0061532_Model Lilly new 13-06-02" xfId="286"/>
    <cellStyle name="_Currency_~0061532_Model Lilly new 24-06-02" xfId="287"/>
    <cellStyle name="_Currency_~0061532_Nickel" xfId="288"/>
    <cellStyle name="_Currency_~0061532_Nickel_1" xfId="289"/>
    <cellStyle name="_Currency_~0061532_Nickel_1_AVP and Comps" xfId="290"/>
    <cellStyle name="_Currency_~0061532_Nickel_1_Model Lilly new 13-06-02" xfId="291"/>
    <cellStyle name="_Currency_~0061532_Nickel_1_Model Lilly new 24-06-02" xfId="292"/>
    <cellStyle name="_Currency_~0061532_Nickel_1_WACC" xfId="293"/>
    <cellStyle name="_Currency_~0061532_Nickel_AVP and Comps" xfId="294"/>
    <cellStyle name="_Currency_~0061532_Nickel_Model Lilly new 13-06-02" xfId="295"/>
    <cellStyle name="_Currency_~0061532_Nickel_Model Lilly new 24-06-02" xfId="296"/>
    <cellStyle name="_Currency_~0061532_Nickel_WACC" xfId="297"/>
    <cellStyle name="_Currency_~0061532_PL4 uk" xfId="298"/>
    <cellStyle name="_Currency_~0061532_PL4 uk_1" xfId="299"/>
    <cellStyle name="_Currency_~0061532_PL4 uk_1_AVP and Comps" xfId="300"/>
    <cellStyle name="_Currency_~0061532_PL4 uk_1_Financials 4" xfId="301"/>
    <cellStyle name="_Currency_~0061532_PL4 uk_1_Model Lilly new 13-06-02" xfId="302"/>
    <cellStyle name="_Currency_~0061532_PL4 uk_1_Model Lilly new 24-06-02" xfId="303"/>
    <cellStyle name="_Currency_~0061532_PL4 uk_1_WACC" xfId="304"/>
    <cellStyle name="_Currency_~0061532_PL4 uk_AVP and Comps" xfId="305"/>
    <cellStyle name="_Currency_~0061532_PL4 uk_Model Lilly new 13-06-02" xfId="306"/>
    <cellStyle name="_Currency_~0061532_PL4 uk_Model Lilly new 24-06-02" xfId="307"/>
    <cellStyle name="_Currency_~0061532_PL4 uk_WACC" xfId="308"/>
    <cellStyle name="_Currency_~0061532_WACC" xfId="309"/>
    <cellStyle name="_Currency_AVP and Comps" xfId="310"/>
    <cellStyle name="_Currency_Financials 4" xfId="311"/>
    <cellStyle name="_Currency_Model Lilly new 13-06-02" xfId="312"/>
    <cellStyle name="_Currency_Model Lilly new 24-06-02" xfId="313"/>
    <cellStyle name="_Currency_Model v38(fixed shares)" xfId="314"/>
    <cellStyle name="_Currency_NAV" xfId="315"/>
    <cellStyle name="_Currency_PL4 uk" xfId="316"/>
    <cellStyle name="_Currency_PL4 uk_1" xfId="317"/>
    <cellStyle name="_Currency_PL4 uk_1_AVP and Comps" xfId="318"/>
    <cellStyle name="_Currency_PL4 uk_1_Model Lilly new 13-06-02" xfId="319"/>
    <cellStyle name="_Currency_PL4 uk_1_Model Lilly new 24-06-02" xfId="320"/>
    <cellStyle name="_Currency_PL4 uk_1_WACC" xfId="321"/>
    <cellStyle name="_Currency_PL4 uk_AVP and Comps" xfId="322"/>
    <cellStyle name="_Currency_PL4 uk_Model Lilly new 13-06-02" xfId="323"/>
    <cellStyle name="_Currency_PL4 uk_Model Lilly new 24-06-02" xfId="324"/>
    <cellStyle name="_Currency_PL4 uk_WACC" xfId="325"/>
    <cellStyle name="_Currency_Pricing Cemento v3 - IBES AUTOMATICI AL 2011" xfId="326"/>
    <cellStyle name="_Currency_pro_forma_model_paris" xfId="327"/>
    <cellStyle name="_Currency_WACC" xfId="328"/>
    <cellStyle name="_CurrencySpace" xfId="329"/>
    <cellStyle name="_Data" xfId="330"/>
    <cellStyle name="_Efibanca_Budget 2006 (BPI 20-12-2005)" xfId="331"/>
    <cellStyle name="_Multiple" xfId="332"/>
    <cellStyle name="_Multiple_~0061532" xfId="333"/>
    <cellStyle name="_Multiple_~0061532_AVP and Comps" xfId="334"/>
    <cellStyle name="_Multiple_~0061532_Financials 4" xfId="335"/>
    <cellStyle name="_Multiple_~0061532_Model Lilly new 13-06-02" xfId="336"/>
    <cellStyle name="_Multiple_~0061532_Model Lilly new 24-06-02" xfId="337"/>
    <cellStyle name="_Multiple_~0061532_PL4 uk" xfId="338"/>
    <cellStyle name="_Multiple_~0061532_PL4 uk_1" xfId="339"/>
    <cellStyle name="_Multiple_~0061532_PL4 uk_1_AVP and Comps" xfId="340"/>
    <cellStyle name="_Multiple_~0061532_PL4 uk_1_Financials 4" xfId="341"/>
    <cellStyle name="_Multiple_~0061532_PL4 uk_1_Model Lilly new 13-06-02" xfId="342"/>
    <cellStyle name="_Multiple_~0061532_PL4 uk_1_Model Lilly new 24-06-02" xfId="343"/>
    <cellStyle name="_Multiple_~0061532_PL4 uk_1_WACC" xfId="344"/>
    <cellStyle name="_Multiple_~0061532_PL4 uk_AVP and Comps" xfId="345"/>
    <cellStyle name="_Multiple_~0061532_PL4 uk_Model Lilly new 13-06-02" xfId="346"/>
    <cellStyle name="_Multiple_~0061532_PL4 uk_Model Lilly new 24-06-02" xfId="347"/>
    <cellStyle name="_Multiple_~0061532_PL4 uk_WACC" xfId="348"/>
    <cellStyle name="_Multiple_~0061532_WACC" xfId="349"/>
    <cellStyle name="_Multiple_AVP and Comps" xfId="350"/>
    <cellStyle name="_Multiple_consulting_comp_27" xfId="351"/>
    <cellStyle name="_Multiple_Financials 4" xfId="352"/>
    <cellStyle name="_Multiple_Model Lilly new 13-06-02" xfId="353"/>
    <cellStyle name="_Multiple_Model Lilly new 24-06-02" xfId="354"/>
    <cellStyle name="_Multiple_Model v38(fixed shares)" xfId="355"/>
    <cellStyle name="_Multiple_Nickel" xfId="356"/>
    <cellStyle name="_Multiple_Nickel_1" xfId="357"/>
    <cellStyle name="_Multiple_Nickel_1_AVP and Comps" xfId="358"/>
    <cellStyle name="_Multiple_Nickel_1_Financials 4" xfId="359"/>
    <cellStyle name="_Multiple_Nickel_1_Model Lilly new 13-06-02" xfId="360"/>
    <cellStyle name="_Multiple_Nickel_1_Model Lilly new 24-06-02" xfId="361"/>
    <cellStyle name="_Multiple_Nickel_1_WACC" xfId="362"/>
    <cellStyle name="_Multiple_Nickel_AVP and Comps" xfId="363"/>
    <cellStyle name="_Multiple_Nickel_Model Lilly new 13-06-02" xfId="364"/>
    <cellStyle name="_Multiple_Nickel_Model Lilly new 24-06-02" xfId="365"/>
    <cellStyle name="_Multiple_Nickel_WACC" xfId="366"/>
    <cellStyle name="_Multiple_PL4 uk" xfId="367"/>
    <cellStyle name="_Multiple_PL4 uk_1" xfId="368"/>
    <cellStyle name="_Multiple_PL4 uk_1_AVP and Comps" xfId="369"/>
    <cellStyle name="_Multiple_PL4 uk_1_Model Lilly new 13-06-02" xfId="370"/>
    <cellStyle name="_Multiple_PL4 uk_1_Model Lilly new 24-06-02" xfId="371"/>
    <cellStyle name="_Multiple_PL4 uk_1_WACC" xfId="372"/>
    <cellStyle name="_Multiple_PL4 uk_AVP and Comps" xfId="373"/>
    <cellStyle name="_Multiple_PL4 uk_Model Lilly new 13-06-02" xfId="374"/>
    <cellStyle name="_Multiple_PL4 uk_Model Lilly new 24-06-02" xfId="375"/>
    <cellStyle name="_Multiple_PL4 uk_WACC" xfId="376"/>
    <cellStyle name="_Multiple_Pricing Cemento v3 - IBES AUTOMATICI AL 2011" xfId="377"/>
    <cellStyle name="_Multiple_pro_forma_model_paris" xfId="378"/>
    <cellStyle name="_Multiple_WACC" xfId="379"/>
    <cellStyle name="_MultipleSpace" xfId="380"/>
    <cellStyle name="_MultipleSpace_~0061532" xfId="381"/>
    <cellStyle name="_MultipleSpace_~0061532_PL4 uk" xfId="382"/>
    <cellStyle name="_MultipleSpace_~0061532_PL4 uk_1" xfId="383"/>
    <cellStyle name="_MultipleSpace_~0061532_PL4 uk_1_AVP and Comps" xfId="384"/>
    <cellStyle name="_MultipleSpace_~0061532_PL4 uk_1_Model Lilly new 13-06-02" xfId="385"/>
    <cellStyle name="_MultipleSpace_~0061532_PL4 uk_1_Model Lilly new 24-06-02" xfId="386"/>
    <cellStyle name="_MultipleSpace_~0061532_PL4 uk_1_WACC" xfId="387"/>
    <cellStyle name="_MultipleSpace_~0061532_PL4 uk_AVP and Comps" xfId="388"/>
    <cellStyle name="_MultipleSpace_~0061532_PL4 uk_Model Lilly new 13-06-02" xfId="389"/>
    <cellStyle name="_MultipleSpace_~0061532_PL4 uk_Model Lilly new 24-06-02" xfId="390"/>
    <cellStyle name="_MultipleSpace_~0061532_PL4 uk_WACC" xfId="391"/>
    <cellStyle name="_MultipleSpace_AVP and Comps" xfId="392"/>
    <cellStyle name="_MultipleSpace_Financials 4" xfId="393"/>
    <cellStyle name="_MultipleSpace_Model Lilly new 13-06-02" xfId="394"/>
    <cellStyle name="_MultipleSpace_Model Lilly new 24-06-02" xfId="395"/>
    <cellStyle name="_MultipleSpace_Model v38(fixed shares)" xfId="396"/>
    <cellStyle name="_MultipleSpace_PL4 uk" xfId="397"/>
    <cellStyle name="_MultipleSpace_PL4 uk_1" xfId="398"/>
    <cellStyle name="_MultipleSpace_PL4 uk_1_AVP and Comps" xfId="399"/>
    <cellStyle name="_MultipleSpace_PL4 uk_1_Financials 4" xfId="400"/>
    <cellStyle name="_MultipleSpace_PL4 uk_1_Model Lilly new 13-06-02" xfId="401"/>
    <cellStyle name="_MultipleSpace_PL4 uk_1_Model Lilly new 24-06-02" xfId="402"/>
    <cellStyle name="_MultipleSpace_PL4 uk_1_WACC" xfId="403"/>
    <cellStyle name="_MultipleSpace_PL4 uk_AVP and Comps" xfId="404"/>
    <cellStyle name="_MultipleSpace_PL4 uk_Model Lilly new 13-06-02" xfId="405"/>
    <cellStyle name="_MultipleSpace_PL4 uk_Model Lilly new 24-06-02" xfId="406"/>
    <cellStyle name="_MultipleSpace_PL4 uk_WACC" xfId="407"/>
    <cellStyle name="_MultipleSpace_Pricing Cemento v3 - IBES AUTOMATICI AL 2011" xfId="408"/>
    <cellStyle name="_MultipleSpace_pro_forma_model_paris" xfId="409"/>
    <cellStyle name="_MultipleSpace_WACC" xfId="410"/>
    <cellStyle name="_Percent" xfId="411"/>
    <cellStyle name="_Percent_~0061532" xfId="412"/>
    <cellStyle name="_Percent_~0061532_AVP and Comps" xfId="413"/>
    <cellStyle name="_Percent_~0061532_Financials 4" xfId="414"/>
    <cellStyle name="_Percent_~0061532_Model Lilly new 13-06-02" xfId="415"/>
    <cellStyle name="_Percent_~0061532_Model Lilly new 24-06-02" xfId="416"/>
    <cellStyle name="_Percent_~0061532_PL4 uk" xfId="417"/>
    <cellStyle name="_Percent_~0061532_PL4 uk_1" xfId="418"/>
    <cellStyle name="_Percent_~0061532_PL4 uk_1_AVP and Comps" xfId="419"/>
    <cellStyle name="_Percent_~0061532_PL4 uk_1_Financials 4" xfId="420"/>
    <cellStyle name="_Percent_~0061532_PL4 uk_1_Model Lilly new 13-06-02" xfId="421"/>
    <cellStyle name="_Percent_~0061532_PL4 uk_1_Model Lilly new 24-06-02" xfId="422"/>
    <cellStyle name="_Percent_~0061532_PL4 uk_1_WACC" xfId="423"/>
    <cellStyle name="_Percent_~0061532_PL4 uk_AVP and Comps" xfId="424"/>
    <cellStyle name="_Percent_~0061532_PL4 uk_Model Lilly new 13-06-02" xfId="425"/>
    <cellStyle name="_Percent_~0061532_PL4 uk_Model Lilly new 24-06-02" xfId="426"/>
    <cellStyle name="_Percent_~0061532_PL4 uk_WACC" xfId="427"/>
    <cellStyle name="_Percent_~0061532_WACC" xfId="428"/>
    <cellStyle name="_Percent_AVP and Comps" xfId="429"/>
    <cellStyle name="_Percent_Model Lilly new 13-06-02" xfId="430"/>
    <cellStyle name="_Percent_Model Lilly new 24-06-02" xfId="431"/>
    <cellStyle name="_Percent_Model v38(fixed shares)" xfId="432"/>
    <cellStyle name="_Percent_Nickel" xfId="433"/>
    <cellStyle name="_Percent_Nickel_1" xfId="434"/>
    <cellStyle name="_Percent_Nickel_1_AVP and Comps" xfId="435"/>
    <cellStyle name="_Percent_Nickel_1_Model Lilly new 13-06-02" xfId="436"/>
    <cellStyle name="_Percent_Nickel_1_Model Lilly new 24-06-02" xfId="437"/>
    <cellStyle name="_Percent_Nickel_1_WACC" xfId="438"/>
    <cellStyle name="_Percent_Nickel_AVP and Comps" xfId="439"/>
    <cellStyle name="_Percent_Nickel_Model Lilly new 13-06-02" xfId="440"/>
    <cellStyle name="_Percent_Nickel_Model Lilly new 24-06-02" xfId="441"/>
    <cellStyle name="_Percent_Nickel_WACC" xfId="442"/>
    <cellStyle name="_Percent_PL4 uk" xfId="443"/>
    <cellStyle name="_Percent_PL4 uk_1" xfId="444"/>
    <cellStyle name="_Percent_PL4 uk_1_AVP and Comps" xfId="445"/>
    <cellStyle name="_Percent_PL4 uk_1_Financials 4" xfId="446"/>
    <cellStyle name="_Percent_PL4 uk_1_Model Lilly new 13-06-02" xfId="447"/>
    <cellStyle name="_Percent_PL4 uk_1_Model Lilly new 24-06-02" xfId="448"/>
    <cellStyle name="_Percent_PL4 uk_1_WACC" xfId="449"/>
    <cellStyle name="_Percent_PL4 uk_AVP and Comps" xfId="450"/>
    <cellStyle name="_Percent_PL4 uk_Model Lilly new 13-06-02" xfId="451"/>
    <cellStyle name="_Percent_PL4 uk_Model Lilly new 24-06-02" xfId="452"/>
    <cellStyle name="_Percent_PL4 uk_WACC" xfId="453"/>
    <cellStyle name="_Percent_Pricing Cemento v3 - IBES AUTOMATICI AL 2011" xfId="454"/>
    <cellStyle name="_Percent_pro_forma_model_paris" xfId="455"/>
    <cellStyle name="_Percent_WACC" xfId="456"/>
    <cellStyle name="_PercentSpace" xfId="457"/>
    <cellStyle name="_PercentSpace_~0061532" xfId="458"/>
    <cellStyle name="_PercentSpace_~0061532_AVP and Comps" xfId="459"/>
    <cellStyle name="_PercentSpace_~0061532_Financials 4" xfId="460"/>
    <cellStyle name="_PercentSpace_~0061532_Model Lilly new 13-06-02" xfId="461"/>
    <cellStyle name="_PercentSpace_~0061532_Model Lilly new 24-06-02" xfId="462"/>
    <cellStyle name="_PercentSpace_~0061532_PL4 uk" xfId="463"/>
    <cellStyle name="_PercentSpace_~0061532_PL4 uk_1" xfId="464"/>
    <cellStyle name="_PercentSpace_~0061532_PL4 uk_AVP and Comps" xfId="465"/>
    <cellStyle name="_PercentSpace_~0061532_PL4 uk_Model Lilly new 13-06-02" xfId="466"/>
    <cellStyle name="_PercentSpace_~0061532_PL4 uk_Model Lilly new 24-06-02" xfId="467"/>
    <cellStyle name="_PercentSpace_~0061532_PL4 uk_WACC" xfId="468"/>
    <cellStyle name="_PercentSpace_~0061532_WACC" xfId="469"/>
    <cellStyle name="_PercentSpace_AVP and Comps" xfId="470"/>
    <cellStyle name="_PercentSpace_Financials 4" xfId="471"/>
    <cellStyle name="_PercentSpace_Model Lilly new 13-06-02" xfId="472"/>
    <cellStyle name="_PercentSpace_Model Lilly new 24-06-02" xfId="473"/>
    <cellStyle name="_PercentSpace_Model v38(fixed shares)" xfId="474"/>
    <cellStyle name="_PercentSpace_PL4 uk" xfId="475"/>
    <cellStyle name="_PercentSpace_PL4 uk_1" xfId="476"/>
    <cellStyle name="_PercentSpace_PL4 uk_1_AVP and Comps" xfId="477"/>
    <cellStyle name="_PercentSpace_PL4 uk_1_Financials 4" xfId="478"/>
    <cellStyle name="_PercentSpace_PL4 uk_1_Model Lilly new 13-06-02" xfId="479"/>
    <cellStyle name="_PercentSpace_PL4 uk_1_Model Lilly new 24-06-02" xfId="480"/>
    <cellStyle name="_PercentSpace_PL4 uk_1_WACC" xfId="481"/>
    <cellStyle name="_PercentSpace_PL4 uk_AVP and Comps" xfId="482"/>
    <cellStyle name="_PercentSpace_PL4 uk_Model Lilly new 13-06-02" xfId="483"/>
    <cellStyle name="_PercentSpace_PL4 uk_Model Lilly new 24-06-02" xfId="484"/>
    <cellStyle name="_PercentSpace_PL4 uk_WACC" xfId="485"/>
    <cellStyle name="_PercentSpace_Pricing Cemento v3 - IBES AUTOMATICI AL 2011" xfId="486"/>
    <cellStyle name="_PercentSpace_pro_forma_model_paris" xfId="487"/>
    <cellStyle name="_PercentSpace_WACC" xfId="488"/>
    <cellStyle name="_Plusvalenza" xfId="489"/>
    <cellStyle name="_Pricing Cemento v3 - IBES AUTOMATICI AL 2011" xfId="490"/>
    <cellStyle name="_R France Telecom" xfId="491"/>
    <cellStyle name="_SEVERO~1(Сероштан)" xfId="492"/>
    <cellStyle name="_TSUwork" xfId="493"/>
    <cellStyle name="_для_включения" xfId="494"/>
    <cellStyle name="_Днепропетровск" xfId="495"/>
    <cellStyle name="_КНИГА22" xfId="496"/>
    <cellStyle name="_КНИГА24" xfId="497"/>
    <cellStyle name="_КНИГА62" xfId="498"/>
    <cellStyle name="_Лист1" xfId="499"/>
    <cellStyle name="_ОБОСНОВАНИЕ" xfId="500"/>
    <cellStyle name="_ОБР 01.09 (2)" xfId="501"/>
    <cellStyle name="_Общебанковские 1 квартал" xfId="502"/>
    <cellStyle name="_План на 2002" xfId="503"/>
    <cellStyle name="_Проекты" xfId="504"/>
    <cellStyle name="_Свод" xfId="505"/>
    <cellStyle name="_Свод_Прибыль_убытки" xfId="506"/>
    <cellStyle name="_Счета 7 класса (Смета)" xfId="507"/>
    <cellStyle name="_Счета 7 класса_(А_П)" xfId="508"/>
    <cellStyle name="’Ê‰Ý [0.00]_laroux" xfId="509"/>
    <cellStyle name="’Ê‰Ý_laroux" xfId="510"/>
    <cellStyle name="=C:\WINDOWS\SYSTEM32\COMMAND.COM" xfId="511"/>
    <cellStyle name="=C:\WINNT35\SYSTEM32\COMMAND.COM" xfId="512"/>
    <cellStyle name="•W€_laroux" xfId="513"/>
    <cellStyle name="•W_laroux" xfId="514"/>
    <cellStyle name="0" xfId="515"/>
    <cellStyle name="000" xfId="516"/>
    <cellStyle name="0000" xfId="517"/>
    <cellStyle name="000000" xfId="518"/>
    <cellStyle name="1 decimales" xfId="519"/>
    <cellStyle name="1Decimal" xfId="520"/>
    <cellStyle name="2 decimales" xfId="521"/>
    <cellStyle name="20% - Colore 1 2" xfId="522"/>
    <cellStyle name="20% - Colore 2 2" xfId="523"/>
    <cellStyle name="20% - Colore 3 2" xfId="524"/>
    <cellStyle name="20% - Colore 4 2" xfId="525"/>
    <cellStyle name="20% - Colore 5 2" xfId="526"/>
    <cellStyle name="20% - Colore 6 2" xfId="527"/>
    <cellStyle name="20% - Énfasis1 2" xfId="528"/>
    <cellStyle name="20% - Énfasis2 2" xfId="529"/>
    <cellStyle name="20% - Énfasis3 2" xfId="530"/>
    <cellStyle name="20% - Énfasis4 2" xfId="531"/>
    <cellStyle name="20% - Énfasis5 2" xfId="532"/>
    <cellStyle name="20% - Énfasis6 2" xfId="533"/>
    <cellStyle name="2DecimalPercent" xfId="534"/>
    <cellStyle name="2Decimals" xfId="535"/>
    <cellStyle name="40% - Colore 1 2" xfId="536"/>
    <cellStyle name="40% - Colore 2 2" xfId="537"/>
    <cellStyle name="40% - Colore 3 2" xfId="538"/>
    <cellStyle name="40% - Colore 4 2" xfId="539"/>
    <cellStyle name="40% - Colore 5 2" xfId="540"/>
    <cellStyle name="40% - Colore 6 2" xfId="541"/>
    <cellStyle name="40% - Énfasis1 2" xfId="542"/>
    <cellStyle name="40% - Énfasis2 2" xfId="543"/>
    <cellStyle name="40% - Énfasis3 2" xfId="544"/>
    <cellStyle name="40% - Énfasis4 2" xfId="545"/>
    <cellStyle name="40% - Énfasis5 2" xfId="546"/>
    <cellStyle name="40% - Énfasis6 2" xfId="547"/>
    <cellStyle name="44" xfId="548"/>
    <cellStyle name="60% - Colore 1 2" xfId="549"/>
    <cellStyle name="60% - Colore 2 2" xfId="550"/>
    <cellStyle name="60% - Colore 3 2" xfId="551"/>
    <cellStyle name="60% - Colore 4 2" xfId="552"/>
    <cellStyle name="60% - Colore 5 2" xfId="553"/>
    <cellStyle name="60% - Colore 6 2" xfId="554"/>
    <cellStyle name="60% - Énfasis1 2" xfId="555"/>
    <cellStyle name="60% - Énfasis2 2" xfId="556"/>
    <cellStyle name="60% - Énfasis3 2" xfId="557"/>
    <cellStyle name="60% - Énfasis4 2" xfId="558"/>
    <cellStyle name="60% - Énfasis5 2" xfId="559"/>
    <cellStyle name="60% - Énfasis6 2" xfId="560"/>
    <cellStyle name="A_Block Space" xfId="561"/>
    <cellStyle name="A_BlueLine" xfId="562"/>
    <cellStyle name="A_Do not Change" xfId="563"/>
    <cellStyle name="A_Estimate" xfId="564"/>
    <cellStyle name="A_Memo" xfId="565"/>
    <cellStyle name="A_Normal" xfId="566"/>
    <cellStyle name="A_Normal Forecast" xfId="567"/>
    <cellStyle name="A_Normal Historical" xfId="568"/>
    <cellStyle name="A_Rate_Data" xfId="569"/>
    <cellStyle name="A_Rate_Data Historical" xfId="570"/>
    <cellStyle name="A_Rate_Title" xfId="571"/>
    <cellStyle name="A_Rate_Title_Bimmod" xfId="572"/>
    <cellStyle name="A_Simple Title" xfId="573"/>
    <cellStyle name="A_Sum" xfId="574"/>
    <cellStyle name="A_SUM_Row Major" xfId="575"/>
    <cellStyle name="A_SUM_Row Minor" xfId="576"/>
    <cellStyle name="A_Title" xfId="577"/>
    <cellStyle name="A_YearHeadings" xfId="578"/>
    <cellStyle name="A¨­￠￢￠O [0]_C¡IAo_AoAUAy¡ÆeC¡I " xfId="1235"/>
    <cellStyle name="A¨­￠￢￠O_AoAUAy¡ÆeC¡I " xfId="1236"/>
    <cellStyle name="ac" xfId="579"/>
    <cellStyle name="Account" xfId="580"/>
    <cellStyle name="Action Title" xfId="581"/>
    <cellStyle name="Actual" xfId="582"/>
    <cellStyle name="adj_share" xfId="583"/>
    <cellStyle name="Adjusted" xfId="584"/>
    <cellStyle name="AFE" xfId="585"/>
    <cellStyle name="AFE 2" xfId="586"/>
    <cellStyle name="Afjusted" xfId="587"/>
    <cellStyle name="Altro Foglio" xfId="588"/>
    <cellStyle name="Altro Foglio %" xfId="589"/>
    <cellStyle name="Altro Foglio % [2]" xfId="590"/>
    <cellStyle name="Altro Foglio [0]" xfId="591"/>
    <cellStyle name="Altro Foglio [2]" xfId="592"/>
    <cellStyle name="Andre's Title" xfId="593"/>
    <cellStyle name="Annee" xfId="594"/>
    <cellStyle name="args.style" xfId="595"/>
    <cellStyle name="Arial 10" xfId="596"/>
    <cellStyle name="Arial 12" xfId="597"/>
    <cellStyle name="arial12" xfId="598"/>
    <cellStyle name="arial14" xfId="599"/>
    <cellStyle name="ArialNormal" xfId="600"/>
    <cellStyle name="ArialNormal 2" xfId="601"/>
    <cellStyle name="Array" xfId="602"/>
    <cellStyle name="Array Enter" xfId="603"/>
    <cellStyle name="Assumption" xfId="604"/>
    <cellStyle name="Assumption %" xfId="605"/>
    <cellStyle name="Assumption % [2]" xfId="606"/>
    <cellStyle name="Assumptions" xfId="607"/>
    <cellStyle name="Assumptions %" xfId="608"/>
    <cellStyle name="Assumptions_Pricing Cemento v3 - IBES AUTOMATICI AL 2011" xfId="609"/>
    <cellStyle name="Bilancio" xfId="610"/>
    <cellStyle name="BLACK" xfId="611"/>
    <cellStyle name="blank" xfId="612"/>
    <cellStyle name="blp_column_header" xfId="613"/>
    <cellStyle name="Blue" xfId="614"/>
    <cellStyle name="blue$00" xfId="615"/>
    <cellStyle name="Blue_Pricing Cemento v3 - IBES AUTOMATICI AL 2011" xfId="616"/>
    <cellStyle name="Body" xfId="617"/>
    <cellStyle name="Bold 11" xfId="618"/>
    <cellStyle name="bold big" xfId="619"/>
    <cellStyle name="Border" xfId="620"/>
    <cellStyle name="Border Heavy" xfId="621"/>
    <cellStyle name="Border Thin" xfId="622"/>
    <cellStyle name="Border_blended tariff" xfId="623"/>
    <cellStyle name="BottomBorder" xfId="624"/>
    <cellStyle name="British Pound" xfId="625"/>
    <cellStyle name="Buena 2" xfId="626"/>
    <cellStyle name="Business Description" xfId="627"/>
    <cellStyle name="c" xfId="628"/>
    <cellStyle name="Calc Currency (0)" xfId="629"/>
    <cellStyle name="Calc Currency (2)" xfId="630"/>
    <cellStyle name="Calc Percent (0)" xfId="631"/>
    <cellStyle name="Calc Percent (1)" xfId="632"/>
    <cellStyle name="Calc Percent (2)" xfId="633"/>
    <cellStyle name="Calc Units (0)" xfId="634"/>
    <cellStyle name="Calc Units (1)" xfId="635"/>
    <cellStyle name="Calc Units (2)" xfId="636"/>
    <cellStyle name="Calcolo 2" xfId="637"/>
    <cellStyle name="Calcolo 2 2" xfId="1253"/>
    <cellStyle name="Calculated Assumption" xfId="638"/>
    <cellStyle name="Calculated Assumption, #" xfId="639"/>
    <cellStyle name="Calculated Assumption, %" xfId="640"/>
    <cellStyle name="Cálculo 2" xfId="641"/>
    <cellStyle name="Cálculo 2 2" xfId="1254"/>
    <cellStyle name="Carmen" xfId="642"/>
    <cellStyle name="Case" xfId="643"/>
    <cellStyle name="CATV Total" xfId="644"/>
    <cellStyle name="Celda de comprobación 2" xfId="645"/>
    <cellStyle name="Celda vinculada 2" xfId="646"/>
    <cellStyle name="Cella collegata 2" xfId="647"/>
    <cellStyle name="Cella da controllare 2" xfId="648"/>
    <cellStyle name="Celle" xfId="649"/>
    <cellStyle name="Check - Plug" xfId="650"/>
    <cellStyle name="CHF" xfId="651"/>
    <cellStyle name="claire" xfId="652"/>
    <cellStyle name="ClearBorders" xfId="653"/>
    <cellStyle name="Co. Names" xfId="654"/>
    <cellStyle name="Co. Names - Bold" xfId="655"/>
    <cellStyle name="Co. Names_Break-Up" xfId="656"/>
    <cellStyle name="Code" xfId="657"/>
    <cellStyle name="Codes" xfId="658"/>
    <cellStyle name="COL HEADINGS" xfId="659"/>
    <cellStyle name="ColHeading" xfId="660"/>
    <cellStyle name="Collegamento ipertestuale 2" xfId="661"/>
    <cellStyle name="Colore 1 2" xfId="662"/>
    <cellStyle name="Colore 2 2" xfId="663"/>
    <cellStyle name="Colore 3 2" xfId="664"/>
    <cellStyle name="Colore 4 2" xfId="665"/>
    <cellStyle name="Colore 5 2" xfId="666"/>
    <cellStyle name="Colore 6 2" xfId="667"/>
    <cellStyle name="Comma (1)" xfId="668"/>
    <cellStyle name="Comma ," xfId="669"/>
    <cellStyle name="Comma [0] 2" xfId="670"/>
    <cellStyle name="Comma [00]" xfId="671"/>
    <cellStyle name="Comma [1]" xfId="672"/>
    <cellStyle name="Comma [3]" xfId="673"/>
    <cellStyle name="Comma 0" xfId="674"/>
    <cellStyle name="Comma 0*" xfId="675"/>
    <cellStyle name="Comma 0_02.01.01.model" xfId="676"/>
    <cellStyle name="Comma 12" xfId="1251"/>
    <cellStyle name="Comma 2" xfId="677"/>
    <cellStyle name="Comma 2 2" xfId="678"/>
    <cellStyle name="Comma 3" xfId="1237"/>
    <cellStyle name="comma zerodec" xfId="679"/>
    <cellStyle name="Comma, 1 dec" xfId="680"/>
    <cellStyle name="Comma0" xfId="681"/>
    <cellStyle name="Comma0 - Modelo2" xfId="682"/>
    <cellStyle name="Comma1" xfId="683"/>
    <cellStyle name="Comma1 - Modelo1" xfId="684"/>
    <cellStyle name="Comma1_Pricing Cemento v3 - IBES AUTOMATICI AL 2011" xfId="685"/>
    <cellStyle name="Comma12" xfId="686"/>
    <cellStyle name="Comma3" xfId="687"/>
    <cellStyle name="Comma3x_MEDICIS" xfId="688"/>
    <cellStyle name="Company" xfId="689"/>
    <cellStyle name="Completo" xfId="690"/>
    <cellStyle name="Copied" xfId="691"/>
    <cellStyle name="Copy Decimal 0" xfId="692"/>
    <cellStyle name="Copy Decimal 0,00" xfId="693"/>
    <cellStyle name="Copy Decimal 0_IPO investiments_0611_00" xfId="694"/>
    <cellStyle name="Copy Percent 0" xfId="695"/>
    <cellStyle name="Copy Percent 0,00" xfId="696"/>
    <cellStyle name="Cover Date" xfId="697"/>
    <cellStyle name="Cover Subtitle" xfId="698"/>
    <cellStyle name="Cover Title" xfId="699"/>
    <cellStyle name="CurRatio" xfId="700"/>
    <cellStyle name="Currency (0)" xfId="701"/>
    <cellStyle name="Currency (2)" xfId="702"/>
    <cellStyle name="Currency [00]" xfId="703"/>
    <cellStyle name="Currency [1]" xfId="704"/>
    <cellStyle name="Currency [2]" xfId="705"/>
    <cellStyle name="Currency [3]" xfId="706"/>
    <cellStyle name="Currency 0" xfId="707"/>
    <cellStyle name="Currency 2" xfId="708"/>
    <cellStyle name="Currency0" xfId="709"/>
    <cellStyle name="Currency1" xfId="710"/>
    <cellStyle name="Currency2" xfId="711"/>
    <cellStyle name="Currency2 2" xfId="712"/>
    <cellStyle name="d mmm yy" xfId="713"/>
    <cellStyle name="DarkBlue" xfId="714"/>
    <cellStyle name="darren" xfId="715"/>
    <cellStyle name="Data" xfId="716"/>
    <cellStyle name="Data entry" xfId="717"/>
    <cellStyle name="data_BF  Squeeze out - DDM e Piano" xfId="718"/>
    <cellStyle name="DataBases" xfId="719"/>
    <cellStyle name="DataToHide" xfId="720"/>
    <cellStyle name="Date" xfId="721"/>
    <cellStyle name="Date 2" xfId="722"/>
    <cellStyle name="Date Aligned" xfId="723"/>
    <cellStyle name="Date Short" xfId="724"/>
    <cellStyle name="Date_14 NUOVO PIANO SVILUPPO 2006-2008 FULL PROJECTS" xfId="725"/>
    <cellStyle name="Date1" xfId="726"/>
    <cellStyle name="DATES" xfId="727"/>
    <cellStyle name="Date-Time" xfId="728"/>
    <cellStyle name="Datum" xfId="729"/>
    <cellStyle name="Decimal 0,0" xfId="730"/>
    <cellStyle name="Decimal 0,00" xfId="731"/>
    <cellStyle name="Decimal 0,0000" xfId="732"/>
    <cellStyle name="Decimal 1" xfId="733"/>
    <cellStyle name="Decimal 2" xfId="734"/>
    <cellStyle name="Decimal 3" xfId="735"/>
    <cellStyle name="default" xfId="736"/>
    <cellStyle name="DELTA" xfId="737"/>
    <cellStyle name="Design" xfId="738"/>
    <cellStyle name="Dezimal [0]_Compiling Utility Macros" xfId="739"/>
    <cellStyle name="Dezimal__Utopia Index Index und Guidance (Deutsch)" xfId="740"/>
    <cellStyle name="Dia" xfId="741"/>
    <cellStyle name="Diseño" xfId="742"/>
    <cellStyle name="DM_Currency" xfId="743"/>
    <cellStyle name="Dollar (zero dec)" xfId="744"/>
    <cellStyle name="Dollar1" xfId="745"/>
    <cellStyle name="Dollar1Blue" xfId="746"/>
    <cellStyle name="Dollar2" xfId="747"/>
    <cellStyle name="dollars" xfId="748"/>
    <cellStyle name="Dos decimales" xfId="749"/>
    <cellStyle name="Dos decimales 2" xfId="750"/>
    <cellStyle name="Dotted Line" xfId="751"/>
    <cellStyle name="Double Accounting" xfId="752"/>
    <cellStyle name="Download" xfId="753"/>
    <cellStyle name="EGORIE" xfId="754"/>
    <cellStyle name="Encabez1" xfId="755"/>
    <cellStyle name="Encabez2" xfId="756"/>
    <cellStyle name="Encabezado 4 2" xfId="757"/>
    <cellStyle name="Énfasis1 2" xfId="758"/>
    <cellStyle name="Énfasis2 2" xfId="759"/>
    <cellStyle name="Énfasis3 2" xfId="760"/>
    <cellStyle name="Énfasis4 2" xfId="761"/>
    <cellStyle name="Énfasis5 2" xfId="762"/>
    <cellStyle name="Énfasis6 2" xfId="763"/>
    <cellStyle name="Enter Currency (0)" xfId="764"/>
    <cellStyle name="Enter Currency (2)" xfId="765"/>
    <cellStyle name="Enter Units (0)" xfId="766"/>
    <cellStyle name="Enter Units (1)" xfId="767"/>
    <cellStyle name="Enter Units (2)" xfId="768"/>
    <cellStyle name="Entered" xfId="769"/>
    <cellStyle name="Entities" xfId="770"/>
    <cellStyle name="Entrada 2" xfId="771"/>
    <cellStyle name="Entrada 2 2" xfId="1255"/>
    <cellStyle name="entry" xfId="772"/>
    <cellStyle name="EPS" xfId="773"/>
    <cellStyle name="Eric" xfId="774"/>
    <cellStyle name="Est - $" xfId="775"/>
    <cellStyle name="Est - %" xfId="776"/>
    <cellStyle name="Est 0,000.0" xfId="777"/>
    <cellStyle name="Estilo 1" xfId="778"/>
    <cellStyle name="Estilo 1 2" xfId="779"/>
    <cellStyle name="Estilo 1_BD" xfId="780"/>
    <cellStyle name="Estimate" xfId="781"/>
    <cellStyle name="Euro" xfId="782"/>
    <cellStyle name="Euro 2" xfId="783"/>
    <cellStyle name="Euro 3" xfId="784"/>
    <cellStyle name="Execute" xfId="785"/>
    <cellStyle name="EY Narrative text" xfId="1238"/>
    <cellStyle name="EY%colcalc" xfId="1239"/>
    <cellStyle name="EY%input" xfId="1240"/>
    <cellStyle name="EY%rowcalc" xfId="1241"/>
    <cellStyle name="EYChartTitle 2" xfId="1287"/>
    <cellStyle name="EYColumnHeading" xfId="786"/>
    <cellStyle name="EYColumnHeading 2" xfId="1256"/>
    <cellStyle name="EYCurrency" xfId="1242"/>
    <cellStyle name="EYCurrency 2" xfId="1266"/>
    <cellStyle name="EYnumber" xfId="1243"/>
    <cellStyle name="EYnumber 2" xfId="1267"/>
    <cellStyle name="EYSheetHeader1" xfId="1288"/>
    <cellStyle name="EYSheetHeading" xfId="1244"/>
    <cellStyle name="EYsmallheading" xfId="1245"/>
    <cellStyle name="EYSource" xfId="1246"/>
    <cellStyle name="EYtext" xfId="1247"/>
    <cellStyle name="F8 - Estilo5" xfId="787"/>
    <cellStyle name="FacNo" xfId="788"/>
    <cellStyle name="fact" xfId="789"/>
    <cellStyle name="Family" xfId="790"/>
    <cellStyle name="FF_EURO" xfId="791"/>
    <cellStyle name="Fijo" xfId="792"/>
    <cellStyle name="Final_Data" xfId="793"/>
    <cellStyle name="Financial_Report" xfId="794"/>
    <cellStyle name="Financiero" xfId="795"/>
    <cellStyle name="Flag" xfId="796"/>
    <cellStyle name="fliesstext" xfId="797"/>
    <cellStyle name="Followed Hyperlink" xfId="798"/>
    <cellStyle name="Footer SBILogo1" xfId="799"/>
    <cellStyle name="Footer SBILogo2" xfId="800"/>
    <cellStyle name="Footnote" xfId="801"/>
    <cellStyle name="Footnote Reference" xfId="802"/>
    <cellStyle name="Footnote_Banco Napoli B.S." xfId="803"/>
    <cellStyle name="Footnotes" xfId="804"/>
    <cellStyle name="Formula" xfId="805"/>
    <cellStyle name="fourdecplace" xfId="806"/>
    <cellStyle name="fussnote_lauftext" xfId="807"/>
    <cellStyle name="gigio" xfId="808"/>
    <cellStyle name="Global" xfId="809"/>
    <cellStyle name="Green" xfId="810"/>
    <cellStyle name="Grey" xfId="811"/>
    <cellStyle name="growth" xfId="812"/>
    <cellStyle name="h" xfId="813"/>
    <cellStyle name="Hard number" xfId="814"/>
    <cellStyle name="Hard Percent" xfId="815"/>
    <cellStyle name="Hard Percent 2" xfId="816"/>
    <cellStyle name="header" xfId="817"/>
    <cellStyle name="Header 2" xfId="818"/>
    <cellStyle name="Header Draft Stamp" xfId="819"/>
    <cellStyle name="Header_Banco Napoli B.S." xfId="820"/>
    <cellStyle name="Header1" xfId="821"/>
    <cellStyle name="Header2" xfId="822"/>
    <cellStyle name="Header2 2" xfId="1257"/>
    <cellStyle name="headers" xfId="823"/>
    <cellStyle name="Heading" xfId="824"/>
    <cellStyle name="Heading 1 Above" xfId="825"/>
    <cellStyle name="Heading 1+" xfId="826"/>
    <cellStyle name="Heading 2 2" xfId="827"/>
    <cellStyle name="Heading 2 Below" xfId="828"/>
    <cellStyle name="Heading 2+" xfId="829"/>
    <cellStyle name="Heading 3+" xfId="830"/>
    <cellStyle name="Heading 5" xfId="831"/>
    <cellStyle name="Heading Left" xfId="832"/>
    <cellStyle name="Heading Right" xfId="833"/>
    <cellStyle name="Heading1" xfId="834"/>
    <cellStyle name="Heading2" xfId="835"/>
    <cellStyle name="Heading3" xfId="836"/>
    <cellStyle name="Heading4" xfId="837"/>
    <cellStyle name="Heading5" xfId="838"/>
    <cellStyle name="Heading6" xfId="839"/>
    <cellStyle name="HeadingS" xfId="840"/>
    <cellStyle name="Hidden Decimal 0,00" xfId="841"/>
    <cellStyle name="Hide" xfId="842"/>
    <cellStyle name="Hipervínculo visitado_Base Fijos" xfId="843"/>
    <cellStyle name="Hipervínculo_Base Fijos" xfId="844"/>
    <cellStyle name="Historical" xfId="845"/>
    <cellStyle name="Horizontal" xfId="846"/>
    <cellStyle name="Hyperlink" xfId="1"/>
    <cellStyle name="Hyperlink 2" xfId="1290"/>
    <cellStyle name="Hyperlink 3" xfId="847"/>
    <cellStyle name="imput" xfId="848"/>
    <cellStyle name="Incorrecto 2" xfId="849"/>
    <cellStyle name="Input %" xfId="850"/>
    <cellStyle name="Input % [2]" xfId="851"/>
    <cellStyle name="Input %_Pricing Cemento v3 - IBES AUTOMATICI AL 2011" xfId="852"/>
    <cellStyle name="Input (%)" xfId="853"/>
    <cellStyle name="Input (£m)" xfId="854"/>
    <cellStyle name="Input (No)" xfId="855"/>
    <cellStyle name="Input [0]" xfId="856"/>
    <cellStyle name="Input [2]" xfId="857"/>
    <cellStyle name="Input [yellow]" xfId="858"/>
    <cellStyle name="Input 1" xfId="859"/>
    <cellStyle name="Input 2" xfId="860"/>
    <cellStyle name="Input 3" xfId="861"/>
    <cellStyle name="Input 4" xfId="862"/>
    <cellStyle name="Input 4 2" xfId="1258"/>
    <cellStyle name="Input 5" xfId="863"/>
    <cellStyle name="Input 5 2" xfId="1259"/>
    <cellStyle name="Input 6" xfId="864"/>
    <cellStyle name="Input 6 2" xfId="1260"/>
    <cellStyle name="Input Cell" xfId="865"/>
    <cellStyle name="Input Currency" xfId="866"/>
    <cellStyle name="Input Currency 2" xfId="867"/>
    <cellStyle name="Input Currency_bnlfile" xfId="868"/>
    <cellStyle name="Input Decimal 0" xfId="869"/>
    <cellStyle name="Input Decimal 0,00" xfId="870"/>
    <cellStyle name="Input Decimal 0_IPO investiments_0611_00" xfId="871"/>
    <cellStyle name="Input Multiple" xfId="872"/>
    <cellStyle name="Input Normal" xfId="873"/>
    <cellStyle name="Input Percent" xfId="874"/>
    <cellStyle name="Input Percent 0" xfId="875"/>
    <cellStyle name="Input Percent 0,00" xfId="876"/>
    <cellStyle name="Input Percent_Pricing Cemento v3 - IBES AUTOMATICI AL 2011" xfId="877"/>
    <cellStyle name="input value" xfId="878"/>
    <cellStyle name="Input0" xfId="879"/>
    <cellStyle name="Input0 2" xfId="880"/>
    <cellStyle name="InputBlueFont" xfId="881"/>
    <cellStyle name="InputCurrency" xfId="882"/>
    <cellStyle name="InputCurrency 2" xfId="883"/>
    <cellStyle name="InputCurrency2" xfId="884"/>
    <cellStyle name="InputCurrency2 2" xfId="885"/>
    <cellStyle name="InputData" xfId="886"/>
    <cellStyle name="InputDate" xfId="887"/>
    <cellStyle name="InputInfo" xfId="888"/>
    <cellStyle name="InputNormal" xfId="889"/>
    <cellStyle name="InputNormal 2" xfId="890"/>
    <cellStyle name="InputPct" xfId="891"/>
    <cellStyle name="InputPercent" xfId="892"/>
    <cellStyle name="InputPercent1" xfId="893"/>
    <cellStyle name="InputPercent1 2" xfId="894"/>
    <cellStyle name="Integer" xfId="895"/>
    <cellStyle name="ion.V2.xls]FATTURATO PER CATEGORIE" xfId="896"/>
    <cellStyle name="Item" xfId="897"/>
    <cellStyle name="Item Descriptions" xfId="898"/>
    <cellStyle name="Item Descriptions - Bold" xfId="899"/>
    <cellStyle name="Item Descriptions_6079BX" xfId="900"/>
    <cellStyle name="ItemTypeClass" xfId="901"/>
    <cellStyle name="ItemTypeClass 2" xfId="1261"/>
    <cellStyle name="itmln" xfId="902"/>
    <cellStyle name="JCF-Detail" xfId="903"/>
    <cellStyle name="JCF-Titre" xfId="904"/>
    <cellStyle name="JCF-Titre colonne" xfId="905"/>
    <cellStyle name="JCF-Titre ligne" xfId="906"/>
    <cellStyle name="Joe" xfId="907"/>
    <cellStyle name="JustOneDec" xfId="908"/>
    <cellStyle name="kopregel" xfId="909"/>
    <cellStyle name="KPMG Heading 1" xfId="910"/>
    <cellStyle name="KPMG Heading 2" xfId="911"/>
    <cellStyle name="KPMG Heading 3" xfId="912"/>
    <cellStyle name="KPMG Heading 4" xfId="913"/>
    <cellStyle name="KPMG Normal" xfId="914"/>
    <cellStyle name="KPMG Normal Text" xfId="915"/>
    <cellStyle name="Lable8Left" xfId="916"/>
    <cellStyle name="ligne_detail" xfId="917"/>
    <cellStyle name="Line" xfId="918"/>
    <cellStyle name="Lineas" xfId="919"/>
    <cellStyle name="LineItem" xfId="920"/>
    <cellStyle name="LineItems" xfId="921"/>
    <cellStyle name="Link Currency (0)" xfId="922"/>
    <cellStyle name="Link Currency (2)" xfId="923"/>
    <cellStyle name="Link Units (0)" xfId="924"/>
    <cellStyle name="Link Units (1)" xfId="925"/>
    <cellStyle name="Link Units (2)" xfId="926"/>
    <cellStyle name="Linked" xfId="927"/>
    <cellStyle name="LookUpText" xfId="928"/>
    <cellStyle name="m1" xfId="929"/>
    <cellStyle name="MacroCode" xfId="930"/>
    <cellStyle name="MAGENTA" xfId="931"/>
    <cellStyle name="Matrix" xfId="932"/>
    <cellStyle name="Mesi" xfId="933"/>
    <cellStyle name="Miglaaia (0)_ANDAMENTO GIACENZE" xfId="934"/>
    <cellStyle name="Migliaia" xfId="1233" builtinId="3"/>
    <cellStyle name="Migliaia (,0)" xfId="935"/>
    <cellStyle name="Migliaia (+0)" xfId="936"/>
    <cellStyle name="Migliaia (0)" xfId="937"/>
    <cellStyle name="Migliaia [0] 2" xfId="938"/>
    <cellStyle name="Migliaia [0] 2 2" xfId="939"/>
    <cellStyle name="Migliaia [0] 2 3" xfId="940"/>
    <cellStyle name="Migliaia [0] 3" xfId="941"/>
    <cellStyle name="Migliaia 10" xfId="942"/>
    <cellStyle name="Migliaia 2" xfId="943"/>
    <cellStyle name="Migliaia 2 2" xfId="944"/>
    <cellStyle name="Migliaia 2 3" xfId="945"/>
    <cellStyle name="Migliaia 3" xfId="946"/>
    <cellStyle name="Migliaia 3 2" xfId="947"/>
    <cellStyle name="Migliaia 3 3" xfId="948"/>
    <cellStyle name="Migliaia 4" xfId="949"/>
    <cellStyle name="Migliaia 5" xfId="950"/>
    <cellStyle name="Migliaia 5 2" xfId="951"/>
    <cellStyle name="Migliaia 6" xfId="952"/>
    <cellStyle name="Migliaia 7" xfId="953"/>
    <cellStyle name="Migliaia 8" xfId="954"/>
    <cellStyle name="Migliaia 9" xfId="955"/>
    <cellStyle name="Mike" xfId="956"/>
    <cellStyle name="MIL" xfId="957"/>
    <cellStyle name="Mil Vir" xfId="958"/>
    <cellStyle name="Mil_~0026898" xfId="959"/>
    <cellStyle name="Millares [0]_Asientos Typsa" xfId="960"/>
    <cellStyle name="Millares 4" xfId="961"/>
    <cellStyle name="Millares 4 2" xfId="962"/>
    <cellStyle name="Millares_2005 Cashflow ERSEP verB" xfId="963"/>
    <cellStyle name="Milliers [0]_!!!GO" xfId="964"/>
    <cellStyle name="Milliers_!!!GO" xfId="965"/>
    <cellStyle name="Millions" xfId="966"/>
    <cellStyle name="MLComma0" xfId="967"/>
    <cellStyle name="MLDollar0" xfId="968"/>
    <cellStyle name="MLEuro0" xfId="969"/>
    <cellStyle name="MLHeaderSection" xfId="970"/>
    <cellStyle name="MLMultiple0" xfId="971"/>
    <cellStyle name="MLPercent0" xfId="972"/>
    <cellStyle name="MLPound0" xfId="973"/>
    <cellStyle name="MLYen0" xfId="974"/>
    <cellStyle name="mod1" xfId="975"/>
    <cellStyle name="modelo1" xfId="976"/>
    <cellStyle name="Moneda [0]_Asientos Typsa" xfId="977"/>
    <cellStyle name="Moneda_AIRTEL08" xfId="978"/>
    <cellStyle name="Monétaire [0]_!!!GO" xfId="979"/>
    <cellStyle name="Monétaire_!!!GO" xfId="980"/>
    <cellStyle name="Monetario" xfId="981"/>
    <cellStyle name="Month" xfId="982"/>
    <cellStyle name="Multiple" xfId="983"/>
    <cellStyle name="Multiple [1]" xfId="984"/>
    <cellStyle name="Multiple_~0017779" xfId="985"/>
    <cellStyle name="Multiple0" xfId="986"/>
    <cellStyle name="Multiple1" xfId="987"/>
    <cellStyle name="Multiple1 2" xfId="988"/>
    <cellStyle name="MultipleBelow" xfId="989"/>
    <cellStyle name="Neutral 2" xfId="990"/>
    <cellStyle name="Neutrale 2" xfId="991"/>
    <cellStyle name="new" xfId="992"/>
    <cellStyle name="NewPeso" xfId="993"/>
    <cellStyle name="No dec" xfId="994"/>
    <cellStyle name="Nombre" xfId="995"/>
    <cellStyle name="Non_definito" xfId="996"/>
    <cellStyle name="nonmultiple" xfId="997"/>
    <cellStyle name="Nor}al_Sheet1 (2)" xfId="998"/>
    <cellStyle name="NORAYAS" xfId="999"/>
    <cellStyle name="norm" xfId="1000"/>
    <cellStyle name="Normaali_Layo9704" xfId="1001"/>
    <cellStyle name="Normal - Formatvorlage1" xfId="1002"/>
    <cellStyle name="Normal - Formatvorlage2" xfId="1003"/>
    <cellStyle name="Normal - Formatvorlage3" xfId="1004"/>
    <cellStyle name="Normal - Formatvorlage4" xfId="1005"/>
    <cellStyle name="Normal - Formatvorlage5" xfId="1006"/>
    <cellStyle name="Normal - Formatvorlage6" xfId="1007"/>
    <cellStyle name="Normal - Formatvorlage7" xfId="1008"/>
    <cellStyle name="Normal - Formatvorlage8" xfId="1009"/>
    <cellStyle name="Normal - Modelo1 2 3" xfId="1010"/>
    <cellStyle name="Normal - Modelo1 2 3 2" xfId="1011"/>
    <cellStyle name="Normal - Style1" xfId="1012"/>
    <cellStyle name="Normal (%)" xfId="1013"/>
    <cellStyle name="Normal (£m)" xfId="1014"/>
    <cellStyle name="Normal (No)" xfId="1015"/>
    <cellStyle name="Normal (x)" xfId="1016"/>
    <cellStyle name="Normal [0]" xfId="1017"/>
    <cellStyle name="Normal [2]" xfId="1018"/>
    <cellStyle name="Normal 11" xfId="1019"/>
    <cellStyle name="Normal 2" xfId="1020"/>
    <cellStyle name="Normal 2 2" xfId="1021"/>
    <cellStyle name="Normal 2 3" xfId="1248"/>
    <cellStyle name="Normal 3" xfId="1022"/>
    <cellStyle name="Normal 3 2" xfId="1023"/>
    <cellStyle name="Normal 3 3" xfId="1024"/>
    <cellStyle name="Normal 4" xfId="1025"/>
    <cellStyle name="Normal 4 2" xfId="1026"/>
    <cellStyle name="Normal 5" xfId="1027"/>
    <cellStyle name="Normal 52" xfId="1028"/>
    <cellStyle name="Normal 6" xfId="1029"/>
    <cellStyle name="Normal 7" xfId="1030"/>
    <cellStyle name="Normal wrap" xfId="1031"/>
    <cellStyle name="Normal.00" xfId="1032"/>
    <cellStyle name="Normal_SStemplate1" xfId="1291"/>
    <cellStyle name="Normal_Transaction Foundations Workbook" xfId="1249"/>
    <cellStyle name="Normal0" xfId="1033"/>
    <cellStyle name="Normal0 2" xfId="1034"/>
    <cellStyle name="Normal1" xfId="1035"/>
    <cellStyle name="Normal1 2" xfId="1036"/>
    <cellStyle name="Normal2" xfId="1037"/>
    <cellStyle name="Normal2 2" xfId="1038"/>
    <cellStyle name="normalbold" xfId="1039"/>
    <cellStyle name="NormalCurrency" xfId="1040"/>
    <cellStyle name="NormalCurrency 2" xfId="1041"/>
    <cellStyle name="Normale" xfId="0" builtinId="0"/>
    <cellStyle name="Normale 10" xfId="1042"/>
    <cellStyle name="Normale 11" xfId="1043"/>
    <cellStyle name="Normale 2" xfId="1044"/>
    <cellStyle name="Normale 2 2" xfId="1045"/>
    <cellStyle name="Normale 2 2 2" xfId="1046"/>
    <cellStyle name="Normale 2 2 3" xfId="1289"/>
    <cellStyle name="Normale 2 3" xfId="1047"/>
    <cellStyle name="Normale 3" xfId="1048"/>
    <cellStyle name="Normale 4" xfId="1049"/>
    <cellStyle name="Normale 4 2" xfId="1050"/>
    <cellStyle name="Normale 5" xfId="1051"/>
    <cellStyle name="Normale 6" xfId="1052"/>
    <cellStyle name="Normale 7" xfId="1053"/>
    <cellStyle name="Normale 8" xfId="1054"/>
    <cellStyle name="Normale 9" xfId="1055"/>
    <cellStyle name="NormalEPS" xfId="1056"/>
    <cellStyle name="NormalGB" xfId="1057"/>
    <cellStyle name="Normalny_001-Cout_Distrib_Follow_up V2" xfId="1058"/>
    <cellStyle name="NormalPop" xfId="1059"/>
    <cellStyle name="NOT" xfId="1060"/>
    <cellStyle name="Nota 2" xfId="1061"/>
    <cellStyle name="Nota 2 2" xfId="1262"/>
    <cellStyle name="Notas 2" xfId="1062"/>
    <cellStyle name="Notas 2 2" xfId="1263"/>
    <cellStyle name="Note 2" xfId="1063"/>
    <cellStyle name="Note 2 2" xfId="1264"/>
    <cellStyle name="Note Number" xfId="1064"/>
    <cellStyle name="notes" xfId="1065"/>
    <cellStyle name="Num0Un" xfId="1066"/>
    <cellStyle name="Num1" xfId="1067"/>
    <cellStyle name="Num1Blue" xfId="1068"/>
    <cellStyle name="Num2" xfId="1069"/>
    <cellStyle name="Num2Un" xfId="1070"/>
    <cellStyle name="numbers" xfId="1071"/>
    <cellStyle name="Numbers - Bold" xfId="1072"/>
    <cellStyle name="Numbers - Bold - Italic" xfId="1073"/>
    <cellStyle name="Numbers - Bold_6079BX" xfId="1074"/>
    <cellStyle name="Numbers - Large" xfId="1075"/>
    <cellStyle name="Numbers_6079BX" xfId="1076"/>
    <cellStyle name="Numdec1" xfId="1077"/>
    <cellStyle name="Numdec1bold" xfId="1078"/>
    <cellStyle name="Numero migliaia (0)" xfId="1079"/>
    <cellStyle name="Œ…‹æ_Ø‚è [0.00]_Region Orders (2)" xfId="1080"/>
    <cellStyle name="Œ…‹æØ‚è [0.00]_laroux" xfId="1081"/>
    <cellStyle name="Œ…‹æØ‚è_laroux" xfId="1082"/>
    <cellStyle name="-Ombrage bleu" xfId="1083"/>
    <cellStyle name="Onedec" xfId="1084"/>
    <cellStyle name="Option" xfId="1085"/>
    <cellStyle name="OptionHeading" xfId="1086"/>
    <cellStyle name="OScommands" xfId="1087"/>
    <cellStyle name="Output 2" xfId="1088"/>
    <cellStyle name="Output 2 2" xfId="1265"/>
    <cellStyle name="Output Labels" xfId="1089"/>
    <cellStyle name="P/BV" xfId="1090"/>
    <cellStyle name="P/E" xfId="1091"/>
    <cellStyle name="Page Heading" xfId="1092"/>
    <cellStyle name="Page Heading Large" xfId="1093"/>
    <cellStyle name="Page Heading Small" xfId="1094"/>
    <cellStyle name="Page Number" xfId="1095"/>
    <cellStyle name="PageSubTitle" xfId="1096"/>
    <cellStyle name="PageSubTitle 2" xfId="1097"/>
    <cellStyle name="PageTitle" xfId="1098"/>
    <cellStyle name="PageTitle 2" xfId="1099"/>
    <cellStyle name="ParaBirimi [0]_RESULTS" xfId="1100"/>
    <cellStyle name="ParaBirimi_RESULTS" xfId="1101"/>
    <cellStyle name="PB Table Heading" xfId="1102"/>
    <cellStyle name="PB Table Highlight1" xfId="1103"/>
    <cellStyle name="PB Table Highlight2" xfId="1104"/>
    <cellStyle name="PB Table Highlight3" xfId="1105"/>
    <cellStyle name="PB Table Standard Row" xfId="1106"/>
    <cellStyle name="PB Table Subtotal Row" xfId="1107"/>
    <cellStyle name="PB Table Total Row" xfId="1108"/>
    <cellStyle name="Pctdec1itals" xfId="1109"/>
    <cellStyle name="per.style" xfId="1110"/>
    <cellStyle name="Perc1" xfId="1111"/>
    <cellStyle name="Percent ()" xfId="1112"/>
    <cellStyle name="Percent (,0)" xfId="1113"/>
    <cellStyle name="Percent (,00)" xfId="1114"/>
    <cellStyle name="Percent (,0000)" xfId="1115"/>
    <cellStyle name="Percent (0)" xfId="1116"/>
    <cellStyle name="Percent (1)" xfId="1117"/>
    <cellStyle name="Percent [0]" xfId="1118"/>
    <cellStyle name="Percent [00]" xfId="1119"/>
    <cellStyle name="Percent [1]" xfId="1120"/>
    <cellStyle name="Percent [2]" xfId="1121"/>
    <cellStyle name="Percent 0" xfId="1122"/>
    <cellStyle name="Percent 0,00" xfId="1123"/>
    <cellStyle name="Percent 1" xfId="1124"/>
    <cellStyle name="Percent 2" xfId="1125"/>
    <cellStyle name="Percent 3" xfId="1126"/>
    <cellStyle name="Percent Hard" xfId="1127"/>
    <cellStyle name="Percent Vir" xfId="1128"/>
    <cellStyle name="Percent Vir 2" xfId="1129"/>
    <cellStyle name="Percent.00" xfId="1130"/>
    <cellStyle name="Percent0" xfId="1131"/>
    <cellStyle name="Percent1" xfId="1132"/>
    <cellStyle name="percent1 2" xfId="1133"/>
    <cellStyle name="Percent1Blue" xfId="1134"/>
    <cellStyle name="Percent2" xfId="1135"/>
    <cellStyle name="Percent2Blue" xfId="1136"/>
    <cellStyle name="Percent2Margin" xfId="1137"/>
    <cellStyle name="Percent3_MEDICIS" xfId="1138"/>
    <cellStyle name="Percentage" xfId="1139"/>
    <cellStyle name="PercentChange" xfId="1140"/>
    <cellStyle name="Percentuale" xfId="1234" builtinId="5"/>
    <cellStyle name="Percentuale (0%)" xfId="1141"/>
    <cellStyle name="Percentuale (0,00%)" xfId="1142"/>
    <cellStyle name="Percentuale 2" xfId="1143"/>
    <cellStyle name="Percentuale 2 2" xfId="1144"/>
    <cellStyle name="Percentuale 2 3" xfId="1145"/>
    <cellStyle name="Percentuale 3" xfId="1146"/>
    <cellStyle name="Percentuale 4" xfId="1147"/>
    <cellStyle name="Periods" xfId="1148"/>
    <cellStyle name="Pilkku_Layo9704" xfId="1149"/>
    <cellStyle name="PLAN1" xfId="1150"/>
    <cellStyle name="Porcentaje" xfId="1151"/>
    <cellStyle name="Porcentaje 2" xfId="1152"/>
    <cellStyle name="Porcentual 16" xfId="1153"/>
    <cellStyle name="Porcentual 2" xfId="1154"/>
    <cellStyle name="Porcentual 2 2" xfId="1155"/>
    <cellStyle name="Porcentual 2 2 2" xfId="1156"/>
    <cellStyle name="Porcentual 3" xfId="1157"/>
    <cellStyle name="Porcentual 3 2" xfId="1158"/>
    <cellStyle name="Porcentual 4" xfId="1159"/>
    <cellStyle name="Porcentual 5" xfId="1160"/>
    <cellStyle name="Porcentual 5 2" xfId="1161"/>
    <cellStyle name="Porcentual_sb_stand" xfId="1162"/>
    <cellStyle name="Pound" xfId="1163"/>
    <cellStyle name="Pounds1" xfId="1164"/>
    <cellStyle name="Pounds2" xfId="1165"/>
    <cellStyle name="Pounds4" xfId="1166"/>
    <cellStyle name="PrePop Currency (0)" xfId="1167"/>
    <cellStyle name="PrePop Currency (2)" xfId="1168"/>
    <cellStyle name="PrePop Units (0)" xfId="1169"/>
    <cellStyle name="PrePop Units (1)" xfId="1170"/>
    <cellStyle name="PrePop Units (2)" xfId="1171"/>
    <cellStyle name="Price" xfId="1172"/>
    <cellStyle name="PriceUn" xfId="1173"/>
    <cellStyle name="pricing" xfId="1174"/>
    <cellStyle name="Problem" xfId="1175"/>
    <cellStyle name="PROJECT" xfId="1176"/>
    <cellStyle name="PROJECT R" xfId="1177"/>
    <cellStyle name="PROJECT_WACC" xfId="1178"/>
    <cellStyle name="ProjRevenue" xfId="1179"/>
    <cellStyle name="ProjRevenue.total" xfId="1180"/>
    <cellStyle name="PSChar" xfId="1181"/>
    <cellStyle name="PSDate" xfId="1182"/>
    <cellStyle name="PSDec" xfId="1183"/>
    <cellStyle name="PSHeading" xfId="1184"/>
    <cellStyle name="PSInt" xfId="1185"/>
    <cellStyle name="PSSpacer" xfId="1186"/>
    <cellStyle name="Punto0" xfId="1187"/>
    <cellStyle name="Punto0 - Estilo6" xfId="1188"/>
    <cellStyle name="Quarterly" xfId="1189"/>
    <cellStyle name="Quarterly Input" xfId="1190"/>
    <cellStyle name="RatioX" xfId="1191"/>
    <cellStyle name="Red" xfId="1192"/>
    <cellStyle name="Red Text" xfId="1193"/>
    <cellStyle name="Result" xfId="1194"/>
    <cellStyle name="row_black_line_black" xfId="1195"/>
    <cellStyle name="rowblack_line" xfId="1196"/>
    <cellStyle name="rowblue_line" xfId="1197"/>
    <cellStyle name="Scenario  Cell" xfId="1198"/>
    <cellStyle name="ScripFactor" xfId="1199"/>
    <cellStyle name="SectionHeading" xfId="1200"/>
    <cellStyle name="Shaded" xfId="1201"/>
    <cellStyle name="Standaard_KPN (Qs 2000 and 2001) (2002-03-14)" xfId="1202"/>
    <cellStyle name="Standard_Ergebnis" xfId="1203"/>
    <cellStyle name="Stil 1" xfId="1204"/>
    <cellStyle name="Style 1" xfId="1205"/>
    <cellStyle name="Style 1 2" xfId="1206"/>
    <cellStyle name="Subheadbldun" xfId="1207"/>
    <cellStyle name="SubtotalData" xfId="1208"/>
    <cellStyle name="superscript" xfId="1209"/>
    <cellStyle name="tab_row_black_line_black" xfId="1210"/>
    <cellStyle name="Table Col Head" xfId="1211"/>
    <cellStyle name="Table Sub Head" xfId="1212"/>
    <cellStyle name="Table Title" xfId="1213"/>
    <cellStyle name="Table Units" xfId="1214"/>
    <cellStyle name="table_bottom" xfId="1215"/>
    <cellStyle name="taples Plaza" xfId="1216"/>
    <cellStyle name="Times" xfId="1217"/>
    <cellStyle name="Times 12" xfId="1218"/>
    <cellStyle name="Times New Roman" xfId="1219"/>
    <cellStyle name="Titles" xfId="1220"/>
    <cellStyle name="titre_col" xfId="1221"/>
    <cellStyle name="TopGrey" xfId="1222"/>
    <cellStyle name="Total 2" xfId="1223"/>
    <cellStyle name="Überschrift" xfId="1224"/>
    <cellStyle name="Uniwers 9" xfId="1225"/>
    <cellStyle name="Upload Only" xfId="1226"/>
    <cellStyle name="Valuta (0)_Foglio1" xfId="1227"/>
    <cellStyle name="Virgule" xfId="1228"/>
    <cellStyle name="Währung [0]_Ergebnis" xfId="1229"/>
    <cellStyle name="Währung_Ergebnis" xfId="1230"/>
    <cellStyle name="Year" xfId="1231"/>
    <cellStyle name="YearEnd" xfId="123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41F1F"/>
      <rgbColor rgb="0000FF00"/>
      <rgbColor rgb="000000FF"/>
      <rgbColor rgb="00FFFF00"/>
      <rgbColor rgb="00FF00FF"/>
      <rgbColor rgb="0000FFFF"/>
      <rgbColor rgb="00800000"/>
      <rgbColor rgb="00008000"/>
      <rgbColor rgb="00002261"/>
      <rgbColor rgb="00808000"/>
      <rgbColor rgb="00800080"/>
      <rgbColor rgb="00008080"/>
      <rgbColor rgb="00C0C0C0"/>
      <rgbColor rgb="00808080"/>
      <rgbColor rgb="00FFE600"/>
      <rgbColor rgb="007F7E82"/>
      <rgbColor rgb="00CCCBCD"/>
      <rgbColor rgb="002C973E"/>
      <rgbColor rgb="0095CB9E"/>
      <rgbColor rgb="0091278F"/>
      <rgbColor rgb="00C893C7"/>
      <rgbColor rgb="00FFE87F"/>
      <rgbColor rgb="0000A3BB"/>
      <rgbColor rgb="007FD1DD"/>
      <rgbColor rgb="00F04C3E"/>
      <rgbColor rgb="00F7A59E"/>
      <rgbColor rgb="00F2F2F2"/>
      <rgbColor rgb="00CCCBCD"/>
      <rgbColor rgb="005F5F5F"/>
      <rgbColor rgb="0000000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264"/>
      <color rgb="FF85AFDE"/>
      <color rgb="FFF2F2F2"/>
      <color rgb="FFDAEEF3"/>
      <color rgb="FFFFFF99"/>
      <color rgb="FFB4D5F0"/>
      <color rgb="FFBCBCBC"/>
      <color rgb="FF92F69C"/>
      <color rgb="FF2C973E"/>
      <color rgb="FFF500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85725</xdr:rowOff>
    </xdr:from>
    <xdr:to>
      <xdr:col>2</xdr:col>
      <xdr:colOff>2502354</xdr:colOff>
      <xdr:row>7</xdr:row>
      <xdr:rowOff>9524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620" t="39611" r="26558" b="38350"/>
        <a:stretch/>
      </xdr:blipFill>
      <xdr:spPr>
        <a:xfrm>
          <a:off x="1066800" y="1543050"/>
          <a:ext cx="2569029" cy="733425"/>
        </a:xfrm>
        <a:prstGeom prst="rect">
          <a:avLst/>
        </a:prstGeom>
      </xdr:spPr>
    </xdr:pic>
    <xdr:clientData/>
  </xdr:twoCellAnchor>
  <xdr:twoCellAnchor>
    <xdr:from>
      <xdr:col>0</xdr:col>
      <xdr:colOff>0</xdr:colOff>
      <xdr:row>0</xdr:row>
      <xdr:rowOff>0</xdr:rowOff>
    </xdr:from>
    <xdr:to>
      <xdr:col>11</xdr:col>
      <xdr:colOff>66675</xdr:colOff>
      <xdr:row>6</xdr:row>
      <xdr:rowOff>142875</xdr:rowOff>
    </xdr:to>
    <xdr:grpSp>
      <xdr:nvGrpSpPr>
        <xdr:cNvPr id="3" name="RectangleTop" hidden="1">
          <a:extLst>
            <a:ext uri="{FF2B5EF4-FFF2-40B4-BE49-F238E27FC236}">
              <a16:creationId xmlns:a16="http://schemas.microsoft.com/office/drawing/2014/main" xmlns="" id="{00000000-0008-0000-0000-000003000000}"/>
            </a:ext>
          </a:extLst>
        </xdr:cNvPr>
        <xdr:cNvGrpSpPr>
          <a:grpSpLocks/>
        </xdr:cNvGrpSpPr>
      </xdr:nvGrpSpPr>
      <xdr:grpSpPr bwMode="auto">
        <a:xfrm>
          <a:off x="0" y="0"/>
          <a:ext cx="9486900" cy="1114425"/>
          <a:chOff x="0" y="0"/>
          <a:chExt cx="1106" cy="263"/>
        </a:xfrm>
      </xdr:grpSpPr>
      <xdr:sp macro="" textlink="">
        <xdr:nvSpPr>
          <xdr:cNvPr id="4" name="RectangleTop" hidden="1">
            <a:extLst>
              <a:ext uri="{FF2B5EF4-FFF2-40B4-BE49-F238E27FC236}">
                <a16:creationId xmlns:a16="http://schemas.microsoft.com/office/drawing/2014/main" xmlns="" id="{00000000-0008-0000-0000-000004000000}"/>
              </a:ext>
            </a:extLst>
          </xdr:cNvPr>
          <xdr:cNvSpPr>
            <a:spLocks noChangeArrowheads="1"/>
          </xdr:cNvSpPr>
        </xdr:nvSpPr>
        <xdr:spPr bwMode="auto">
          <a:xfrm>
            <a:off x="0" y="0"/>
            <a:ext cx="1106" cy="263"/>
          </a:xfrm>
          <a:prstGeom prst="rect">
            <a:avLst/>
          </a:prstGeom>
          <a:solidFill>
            <a:srgbClr val="4367C5"/>
          </a:solidFill>
          <a:ln w="9525">
            <a:solidFill>
              <a:srgbClr val="00A3BB"/>
            </a:solidFill>
            <a:miter lim="800000"/>
            <a:headEnd/>
            <a:tailEnd/>
          </a:ln>
        </xdr:spPr>
      </xdr:sp>
      <xdr:pic>
        <xdr:nvPicPr>
          <xdr:cNvPr id="5" name="Picture 4" descr="flag" hidden="1">
            <a:extLst>
              <a:ext uri="{FF2B5EF4-FFF2-40B4-BE49-F238E27FC236}">
                <a16:creationId xmlns:a16="http://schemas.microsoft.com/office/drawing/2014/main" xmlns="" id="{00000000-0008-0000-0000-000005000000}"/>
              </a:ext>
            </a:extLst>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831" y="0"/>
            <a:ext cx="275" cy="76"/>
          </a:xfrm>
          <a:prstGeom prst="rect">
            <a:avLst/>
          </a:prstGeom>
          <a:noFill/>
          <a:ln w="9525">
            <a:noFill/>
            <a:miter lim="800000"/>
            <a:headEnd/>
            <a:tailEnd/>
          </a:ln>
        </xdr:spPr>
      </xdr:pic>
    </xdr:grpSp>
    <xdr:clientData/>
  </xdr:twoCellAnchor>
  <xdr:twoCellAnchor>
    <xdr:from>
      <xdr:col>0</xdr:col>
      <xdr:colOff>0</xdr:colOff>
      <xdr:row>19</xdr:row>
      <xdr:rowOff>28575</xdr:rowOff>
    </xdr:from>
    <xdr:to>
      <xdr:col>11</xdr:col>
      <xdr:colOff>66675</xdr:colOff>
      <xdr:row>30</xdr:row>
      <xdr:rowOff>0</xdr:rowOff>
    </xdr:to>
    <xdr:grpSp>
      <xdr:nvGrpSpPr>
        <xdr:cNvPr id="6" name="RectangleBottom" hidden="1">
          <a:extLst>
            <a:ext uri="{FF2B5EF4-FFF2-40B4-BE49-F238E27FC236}">
              <a16:creationId xmlns:a16="http://schemas.microsoft.com/office/drawing/2014/main" xmlns="" id="{00000000-0008-0000-0000-000006000000}"/>
            </a:ext>
          </a:extLst>
        </xdr:cNvPr>
        <xdr:cNvGrpSpPr>
          <a:grpSpLocks/>
        </xdr:cNvGrpSpPr>
      </xdr:nvGrpSpPr>
      <xdr:grpSpPr bwMode="auto">
        <a:xfrm>
          <a:off x="0" y="4029075"/>
          <a:ext cx="9486900" cy="3000375"/>
          <a:chOff x="0" y="509"/>
          <a:chExt cx="1106" cy="270"/>
        </a:xfrm>
      </xdr:grpSpPr>
      <xdr:sp macro="" textlink="">
        <xdr:nvSpPr>
          <xdr:cNvPr id="7" name="RectangleBottom" hidden="1">
            <a:extLst>
              <a:ext uri="{FF2B5EF4-FFF2-40B4-BE49-F238E27FC236}">
                <a16:creationId xmlns:a16="http://schemas.microsoft.com/office/drawing/2014/main" xmlns="" id="{00000000-0008-0000-0000-000007000000}"/>
              </a:ext>
            </a:extLst>
          </xdr:cNvPr>
          <xdr:cNvSpPr>
            <a:spLocks noChangeArrowheads="1"/>
          </xdr:cNvSpPr>
        </xdr:nvSpPr>
        <xdr:spPr bwMode="auto">
          <a:xfrm>
            <a:off x="0" y="517"/>
            <a:ext cx="1106" cy="262"/>
          </a:xfrm>
          <a:prstGeom prst="rect">
            <a:avLst/>
          </a:prstGeom>
          <a:solidFill>
            <a:srgbClr val="4367C5"/>
          </a:solidFill>
          <a:ln w="9525">
            <a:solidFill>
              <a:srgbClr val="00A3BB"/>
            </a:solidFill>
            <a:miter lim="800000"/>
            <a:headEnd/>
            <a:tailEnd/>
          </a:ln>
        </xdr:spPr>
      </xdr:sp>
      <xdr:sp macro="" textlink="">
        <xdr:nvSpPr>
          <xdr:cNvPr id="8" name="Rectangle 7" hidden="1">
            <a:extLst>
              <a:ext uri="{FF2B5EF4-FFF2-40B4-BE49-F238E27FC236}">
                <a16:creationId xmlns:a16="http://schemas.microsoft.com/office/drawing/2014/main" xmlns="" id="{00000000-0008-0000-0000-000008000000}"/>
              </a:ext>
            </a:extLst>
          </xdr:cNvPr>
          <xdr:cNvSpPr>
            <a:spLocks noChangeArrowheads="1"/>
          </xdr:cNvSpPr>
        </xdr:nvSpPr>
        <xdr:spPr bwMode="auto">
          <a:xfrm>
            <a:off x="0" y="509"/>
            <a:ext cx="1106" cy="45"/>
          </a:xfrm>
          <a:prstGeom prst="rect">
            <a:avLst/>
          </a:prstGeom>
          <a:solidFill>
            <a:srgbClr val="000000"/>
          </a:solidFill>
          <a:ln w="9525">
            <a:solidFill>
              <a:srgbClr val="000000"/>
            </a:solidFill>
            <a:miter lim="800000"/>
            <a:headEnd/>
            <a:tailEnd/>
          </a:ln>
        </xdr:spPr>
      </xdr:sp>
      <xdr:pic>
        <xdr:nvPicPr>
          <xdr:cNvPr id="9" name="Picture 8" hidden="1">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12" y="516"/>
            <a:ext cx="282" cy="65"/>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25400</xdr:colOff>
      <xdr:row>5</xdr:row>
      <xdr:rowOff>87310</xdr:rowOff>
    </xdr:from>
    <xdr:to>
      <xdr:col>18</xdr:col>
      <xdr:colOff>152400</xdr:colOff>
      <xdr:row>35</xdr:row>
      <xdr:rowOff>95250</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637721" y="1189489"/>
          <a:ext cx="10536465" cy="5722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Arial" panose="020B0604020202020204" pitchFamily="34" charset="0"/>
              <a:ea typeface="+mn-ea"/>
              <a:cs typeface="Arial" panose="020B0604020202020204" pitchFamily="34" charset="0"/>
            </a:rPr>
            <a:t>The financial information of INWIT has been prepared in accordance with the International Financial Reporting Standards issued by the International Accounting Standards Board and endorsed by the European Union (designated as “IFRS”).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INWIT was incorporated on January 14, 2015 and the Tower Business was contributed to it from the Telecom Italia Group effective as of April 1, 2015. Therefore the financial information of INWIT does not include comparative information related to the 1H16 of the previous year.</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FY14 Pro Forma data pertains to the Prospectus for the IPO and was determined as historical data plus adjustments as if the Transaction had virtually taken place on January 1st, 2014.</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For the purpose of the reconciliation 2015 Annualized data has been calculated as 133% of the FY2015  financial results (April-December 2015).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Inwit 1Q19 financial information included in this presentation is taken from Inwit IFinancial Statement at March 31, 2019, drafted in compliance with the International Financial Reporting Standards, issued by the International Accounting Standards Board and endorsed by the European Union (designated as “IFRS”). Such financial statements are unaudited.</a:t>
          </a:r>
        </a:p>
        <a:p>
          <a:endParaRPr lang="en-US" sz="1100">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dk1"/>
              </a:solidFill>
              <a:effectLst/>
              <a:latin typeface="Arial" panose="020B0604020202020204" pitchFamily="34" charset="0"/>
              <a:ea typeface="+mn-ea"/>
              <a:cs typeface="Arial" panose="020B0604020202020204" pitchFamily="34" charset="0"/>
            </a:rPr>
            <a:t>To allow the comparability of the economic results of the first three months of 2019 with the corresponding period of the previous year, this document shows the economic data and the main balance sheets for the first three months of 2019 prepared “on a comparable basis", built using the previous accounting standard IAS 17 (Leasing) and the related Interpretations (IFRIC 4, SIC 15 and SIC 27), for the purpose of distinguishing between operating leases and finance leases and the consequent accounting for lease agreements. In particular, the document contains the definition «on a comparable basis» and pre-IFRS 16 on EBITDA and Lease Costs. </a:t>
          </a:r>
          <a:endParaRPr lang="it-IT" sz="1100">
            <a:solidFill>
              <a:schemeClr val="dk1"/>
            </a:solidFill>
            <a:effectLst/>
            <a:latin typeface="Arial" panose="020B0604020202020204" pitchFamily="34" charset="0"/>
            <a:ea typeface="+mn-ea"/>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dk1"/>
              </a:solidFill>
              <a:effectLst/>
              <a:latin typeface="Arial" panose="020B0604020202020204" pitchFamily="34" charset="0"/>
              <a:ea typeface="+mn-ea"/>
              <a:cs typeface="Arial" panose="020B0604020202020204" pitchFamily="34" charset="0"/>
            </a:rPr>
            <a:t>9M’15 in the P&amp;L statement refers to the period April 2015 – December 2015. 9M’15 in the Cash Flow statement refers to the period April 2015 – September 2015. For the 3-month 2014 financial data (hereafter “2014 Avg Quarter”), included in this presentation for comparative purposes, Pro-Forma data is reported when historical data is not available. In the latter case, for reconciliation purposes, the average quarter for  FY’14 PF data has been calculated as 25% of Pro-Forma data  pertaining to the IPO Prospectus and was determined as historical data plus adjustments, as if the Transaction had virtually taken place on January 1, 2014. For reconciliation purposes, the 1Q’15 pro-forma has been calculated as 25% of FY’14 pro-forma data and the 9M’15 pro-forma has been calculated as 1Q’15PF (2014PF divided by 4) plus 2Q’15 and 3Q’15. </a:t>
          </a:r>
          <a:endParaRPr lang="it-IT" sz="1100">
            <a:solidFill>
              <a:schemeClr val="dk1"/>
            </a:solidFill>
            <a:effectLst/>
            <a:latin typeface="Arial" panose="020B0604020202020204" pitchFamily="34" charset="0"/>
            <a:ea typeface="+mn-ea"/>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 organic base Tenancy Ratio has been determined without including the sites currently being dismantled.</a:t>
          </a:r>
        </a:p>
        <a:p>
          <a:r>
            <a:rPr lang="en-US" sz="1100">
              <a:solidFill>
                <a:schemeClr val="dk1"/>
              </a:solidFill>
              <a:effectLst/>
              <a:latin typeface="Arial" panose="020B0604020202020204" pitchFamily="34" charset="0"/>
              <a:ea typeface="+mn-ea"/>
              <a:cs typeface="Arial" panose="020B0604020202020204" pitchFamily="34" charset="0"/>
            </a:rPr>
            <a:t>1Q’18 data are calculated net of one-off (3.9mln,) due to non recurring fee, referring to FY’17 </a:t>
          </a:r>
          <a:endParaRPr lang="it-IT" sz="1100" smtClean="0">
            <a:solidFill>
              <a:schemeClr val="dk1"/>
            </a:solidFill>
            <a:effectLst/>
            <a:latin typeface="Arial" panose="020B0604020202020204" pitchFamily="34" charset="0"/>
            <a:ea typeface="+mn-ea"/>
            <a:cs typeface="Arial" panose="020B0604020202020204" pitchFamily="34" charset="0"/>
          </a:endParaRPr>
        </a:p>
        <a:p>
          <a:r>
            <a:rPr lang="it-IT" sz="1100" smtClean="0">
              <a:solidFill>
                <a:schemeClr val="dk1"/>
              </a:solidFill>
              <a:effectLst/>
              <a:latin typeface="Arial" panose="020B0604020202020204" pitchFamily="34" charset="0"/>
              <a:ea typeface="+mn-ea"/>
              <a:cs typeface="Arial" panose="020B0604020202020204" pitchFamily="34" charset="0"/>
            </a:rPr>
            <a:t>1H’19 data are net of non recurring revenues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It is to be pointed out that this Company was incorporated on January 14, 2015 and started its operations on April 1, 2015. Data pertaining to the same period of the previous Fiscal Year (FY report at December 31, 2015) only include 9 months of operations and therefore cannot be used for comparison purposes.</a:t>
          </a:r>
        </a:p>
      </xdr:txBody>
    </xdr:sp>
    <xdr:clientData/>
  </xdr:twoCellAnchor>
  <xdr:twoCellAnchor editAs="oneCell">
    <xdr:from>
      <xdr:col>1</xdr:col>
      <xdr:colOff>0</xdr:colOff>
      <xdr:row>0</xdr:row>
      <xdr:rowOff>47625</xdr:rowOff>
    </xdr:from>
    <xdr:to>
      <xdr:col>5</xdr:col>
      <xdr:colOff>151267</xdr:colOff>
      <xdr:row>4</xdr:row>
      <xdr:rowOff>4762</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620" t="39611" r="26558" b="38350"/>
        <a:stretch/>
      </xdr:blipFill>
      <xdr:spPr>
        <a:xfrm>
          <a:off x="603250" y="47625"/>
          <a:ext cx="2564267" cy="7572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105835</xdr:colOff>
      <xdr:row>53</xdr:row>
      <xdr:rowOff>177689</xdr:rowOff>
    </xdr:from>
    <xdr:to>
      <xdr:col>23</xdr:col>
      <xdr:colOff>610810</xdr:colOff>
      <xdr:row>55</xdr:row>
      <xdr:rowOff>176893</xdr:rowOff>
    </xdr:to>
    <xdr:sp macro="" textlink="">
      <xdr:nvSpPr>
        <xdr:cNvPr id="3" name="TextBox 2">
          <a:extLst>
            <a:ext uri="{FF2B5EF4-FFF2-40B4-BE49-F238E27FC236}">
              <a16:creationId xmlns:a16="http://schemas.microsoft.com/office/drawing/2014/main" xmlns="" id="{00000000-0008-0000-0300-000003000000}"/>
            </a:ext>
          </a:extLst>
        </xdr:cNvPr>
        <xdr:cNvSpPr txBox="1"/>
      </xdr:nvSpPr>
      <xdr:spPr>
        <a:xfrm>
          <a:off x="2116668" y="19672189"/>
          <a:ext cx="14961809" cy="59187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00" b="1">
              <a:solidFill>
                <a:srgbClr val="003264"/>
              </a:solidFill>
              <a:effectLst/>
              <a:latin typeface="TIM Sans" panose="00000500000000000000" pitchFamily="50" charset="0"/>
              <a:ea typeface="+mn-ea"/>
              <a:cs typeface="+mn-cs"/>
            </a:rPr>
            <a:t>Note 1*: </a:t>
          </a:r>
          <a:r>
            <a:rPr lang="en-US" sz="900" b="0">
              <a:solidFill>
                <a:srgbClr val="003264"/>
              </a:solidFill>
              <a:latin typeface="TIM Sans" panose="00000500000000000000" pitchFamily="50" charset="0"/>
              <a:ea typeface="+mn-ea"/>
              <a:cs typeface="+mn-cs"/>
            </a:rPr>
            <a:t>Pro-Forma data pertains to the Prospectus for the IPO and was determined </a:t>
          </a:r>
          <a:r>
            <a:rPr lang="en-US" sz="900" b="0">
              <a:solidFill>
                <a:srgbClr val="003264"/>
              </a:solidFill>
              <a:effectLst/>
              <a:latin typeface="TIM Sans" panose="00000500000000000000" pitchFamily="50" charset="0"/>
              <a:ea typeface="+mn-ea"/>
              <a:cs typeface="+mn-cs"/>
            </a:rPr>
            <a:t>a</a:t>
          </a:r>
          <a:r>
            <a:rPr lang="en-US" sz="900">
              <a:solidFill>
                <a:srgbClr val="003264"/>
              </a:solidFill>
              <a:effectLst/>
              <a:latin typeface="TIM Sans" panose="00000500000000000000" pitchFamily="50" charset="0"/>
              <a:ea typeface="+mn-ea"/>
              <a:cs typeface="+mn-cs"/>
            </a:rPr>
            <a:t>s historical data plus adjustments, as if theTransaction had virtually taken place on January 1, 2014.</a:t>
          </a:r>
          <a:endParaRPr lang="en-US" sz="900" b="1">
            <a:solidFill>
              <a:srgbClr val="003264"/>
            </a:solidFill>
            <a:latin typeface="TIM Sans" panose="00000500000000000000" pitchFamily="50" charset="0"/>
          </a:endParaRPr>
        </a:p>
        <a:p>
          <a:r>
            <a:rPr lang="en-US" sz="900" b="1">
              <a:solidFill>
                <a:srgbClr val="003264"/>
              </a:solidFill>
              <a:latin typeface="TIM Sans" panose="00000500000000000000" pitchFamily="50" charset="0"/>
            </a:rPr>
            <a:t>Note 2*: </a:t>
          </a:r>
          <a:r>
            <a:rPr lang="en-US" sz="900">
              <a:solidFill>
                <a:srgbClr val="003264"/>
              </a:solidFill>
              <a:latin typeface="TIM Sans" panose="00000500000000000000" pitchFamily="50" charset="0"/>
              <a:ea typeface="+mn-ea"/>
              <a:cs typeface="+mn-cs"/>
            </a:rPr>
            <a:t>For</a:t>
          </a:r>
          <a:r>
            <a:rPr lang="en-US" sz="900" baseline="0">
              <a:solidFill>
                <a:srgbClr val="003264"/>
              </a:solidFill>
              <a:latin typeface="TIM Sans" panose="00000500000000000000" pitchFamily="50" charset="0"/>
              <a:ea typeface="+mn-ea"/>
              <a:cs typeface="+mn-cs"/>
            </a:rPr>
            <a:t> </a:t>
          </a:r>
          <a:r>
            <a:rPr lang="en-US" sz="900">
              <a:solidFill>
                <a:srgbClr val="003264"/>
              </a:solidFill>
              <a:latin typeface="TIM Sans" panose="00000500000000000000" pitchFamily="50" charset="0"/>
              <a:ea typeface="+mn-ea"/>
              <a:cs typeface="+mn-cs"/>
            </a:rPr>
            <a:t>reconciliation purposes, the FY'15 Annualized data has been calculated as 133% of the FY'15  financial results (April-December 2015).</a:t>
          </a:r>
        </a:p>
        <a:p>
          <a:r>
            <a:rPr lang="en-US" sz="900" b="1">
              <a:solidFill>
                <a:srgbClr val="003264"/>
              </a:solidFill>
              <a:latin typeface="TIM Sans" panose="00000500000000000000" pitchFamily="50" charset="0"/>
              <a:ea typeface="+mn-ea"/>
              <a:cs typeface="+mn-cs"/>
            </a:rPr>
            <a:t>Note 3*</a:t>
          </a:r>
          <a:r>
            <a:rPr lang="en-US" sz="900">
              <a:solidFill>
                <a:srgbClr val="003264"/>
              </a:solidFill>
              <a:latin typeface="TIM Sans" panose="00000500000000000000" pitchFamily="50" charset="0"/>
              <a:ea typeface="+mn-ea"/>
              <a:cs typeface="+mn-cs"/>
            </a:rPr>
            <a:t>: On a comparable basis = pre IFRS16 = calculated using 2018 accounting principle (IAS 17)</a:t>
          </a:r>
          <a:endParaRPr lang="it-IT" sz="900">
            <a:solidFill>
              <a:srgbClr val="003264"/>
            </a:solidFill>
            <a:latin typeface="TIM Sans" panose="00000500000000000000" pitchFamily="50" charset="0"/>
            <a:ea typeface="+mn-ea"/>
            <a:cs typeface="+mn-cs"/>
          </a:endParaRPr>
        </a:p>
        <a:p>
          <a:endParaRPr lang="en-US" sz="900">
            <a:solidFill>
              <a:srgbClr val="003264"/>
            </a:solidFill>
            <a:latin typeface="TIM Sans" panose="00000500000000000000" pitchFamily="50" charset="0"/>
            <a:ea typeface="+mn-ea"/>
            <a:cs typeface="+mn-cs"/>
          </a:endParaRPr>
        </a:p>
      </xdr:txBody>
    </xdr:sp>
    <xdr:clientData/>
  </xdr:twoCellAnchor>
  <xdr:twoCellAnchor>
    <xdr:from>
      <xdr:col>3</xdr:col>
      <xdr:colOff>261408</xdr:colOff>
      <xdr:row>27</xdr:row>
      <xdr:rowOff>24343</xdr:rowOff>
    </xdr:from>
    <xdr:to>
      <xdr:col>30</xdr:col>
      <xdr:colOff>692727</xdr:colOff>
      <xdr:row>27</xdr:row>
      <xdr:rowOff>883229</xdr:rowOff>
    </xdr:to>
    <xdr:sp macro="" textlink="">
      <xdr:nvSpPr>
        <xdr:cNvPr id="4" name="TextBox 2">
          <a:extLst>
            <a:ext uri="{FF2B5EF4-FFF2-40B4-BE49-F238E27FC236}">
              <a16:creationId xmlns:a16="http://schemas.microsoft.com/office/drawing/2014/main" xmlns="" id="{00000000-0008-0000-0300-000004000000}"/>
            </a:ext>
          </a:extLst>
        </xdr:cNvPr>
        <xdr:cNvSpPr txBox="1"/>
      </xdr:nvSpPr>
      <xdr:spPr>
        <a:xfrm>
          <a:off x="2270317" y="9306888"/>
          <a:ext cx="16242819" cy="858886"/>
        </a:xfrm>
        <a:prstGeom prst="rect">
          <a:avLst/>
        </a:prstGeom>
        <a:no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900">
              <a:solidFill>
                <a:schemeClr val="dk1"/>
              </a:solidFill>
              <a:effectLst/>
              <a:latin typeface="Arial Narrow" panose="020B0606020202030204" pitchFamily="34" charset="0"/>
              <a:ea typeface="+mn-ea"/>
              <a:cs typeface="Arial" panose="020B0604020202020204" pitchFamily="34" charset="0"/>
            </a:rPr>
            <a:t>Note 1: MSA = Master Service Agreement with TIM on the existing sites. </a:t>
          </a:r>
        </a:p>
        <a:p>
          <a:pPr marL="0" marR="0" indent="0" defTabSz="914400" rtl="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Arial Narrow" panose="020B0606020202030204" pitchFamily="34" charset="0"/>
              <a:ea typeface="+mn-ea"/>
              <a:cs typeface="Arial" panose="020B0604020202020204" pitchFamily="34" charset="0"/>
            </a:rPr>
            <a:t>Note 2: OLOs &amp; others refer mainly to revenues from OLO on existing sites and other revenues or accruals, including some one-off fees, due to installation service.</a:t>
          </a:r>
        </a:p>
        <a:p>
          <a:pPr marL="0" marR="0" indent="0" defTabSz="914400" rtl="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Arial Narrow" panose="020B0606020202030204" pitchFamily="34" charset="0"/>
              <a:ea typeface="+mn-ea"/>
              <a:cs typeface="Arial" panose="020B0604020202020204" pitchFamily="34" charset="0"/>
            </a:rPr>
            <a:t>Note 3: </a:t>
          </a:r>
          <a:r>
            <a:rPr lang="it-IT" sz="900" noProof="0" dirty="0">
              <a:solidFill>
                <a:schemeClr val="dk1"/>
              </a:solidFill>
              <a:effectLst/>
              <a:latin typeface="Arial Narrow" panose="020B0606020202030204" pitchFamily="34" charset="0"/>
              <a:ea typeface="+mn-ea"/>
              <a:cs typeface="Arial" panose="020B0604020202020204" pitchFamily="34" charset="0"/>
            </a:rPr>
            <a:t>New </a:t>
          </a:r>
          <a:r>
            <a:rPr lang="it-IT" sz="900" noProof="0" dirty="0" err="1">
              <a:solidFill>
                <a:schemeClr val="dk1"/>
              </a:solidFill>
              <a:effectLst/>
              <a:latin typeface="Arial Narrow" panose="020B0606020202030204" pitchFamily="34" charset="0"/>
              <a:ea typeface="+mn-ea"/>
              <a:cs typeface="Arial" panose="020B0604020202020204" pitchFamily="34" charset="0"/>
            </a:rPr>
            <a:t>sites</a:t>
          </a:r>
          <a:r>
            <a:rPr lang="it-IT" sz="900" noProof="0" dirty="0">
              <a:solidFill>
                <a:schemeClr val="dk1"/>
              </a:solidFill>
              <a:effectLst/>
              <a:latin typeface="Arial Narrow" panose="020B0606020202030204" pitchFamily="34" charset="0"/>
              <a:ea typeface="+mn-ea"/>
              <a:cs typeface="Arial" panose="020B0604020202020204" pitchFamily="34" charset="0"/>
            </a:rPr>
            <a:t> and New Services </a:t>
          </a:r>
          <a:r>
            <a:rPr lang="it-IT" sz="900" noProof="0" dirty="0" err="1">
              <a:solidFill>
                <a:schemeClr val="dk1"/>
              </a:solidFill>
              <a:effectLst/>
              <a:latin typeface="Arial Narrow" panose="020B0606020202030204" pitchFamily="34" charset="0"/>
              <a:ea typeface="+mn-ea"/>
              <a:cs typeface="Arial" panose="020B0604020202020204" pitchFamily="34" charset="0"/>
            </a:rPr>
            <a:t>refer</a:t>
          </a:r>
          <a:r>
            <a:rPr lang="it-IT" sz="900" noProof="0" dirty="0">
              <a:solidFill>
                <a:schemeClr val="dk1"/>
              </a:solidFill>
              <a:effectLst/>
              <a:latin typeface="Arial Narrow" panose="020B0606020202030204" pitchFamily="34" charset="0"/>
              <a:ea typeface="+mn-ea"/>
              <a:cs typeface="Arial" panose="020B0604020202020204" pitchFamily="34" charset="0"/>
            </a:rPr>
            <a:t> to </a:t>
          </a:r>
          <a:r>
            <a:rPr lang="it-IT" sz="900" noProof="0" dirty="0" err="1">
              <a:solidFill>
                <a:schemeClr val="dk1"/>
              </a:solidFill>
              <a:effectLst/>
              <a:latin typeface="Arial Narrow" panose="020B0606020202030204" pitchFamily="34" charset="0"/>
              <a:ea typeface="+mn-ea"/>
              <a:cs typeface="Arial" panose="020B0604020202020204" pitchFamily="34" charset="0"/>
            </a:rPr>
            <a:t>revenues</a:t>
          </a:r>
          <a:r>
            <a:rPr lang="it-IT" sz="900" noProof="0" dirty="0">
              <a:solidFill>
                <a:schemeClr val="dk1"/>
              </a:solidFill>
              <a:effectLst/>
              <a:latin typeface="Arial Narrow" panose="020B0606020202030204" pitchFamily="34" charset="0"/>
              <a:ea typeface="+mn-ea"/>
              <a:cs typeface="Arial" panose="020B0604020202020204" pitchFamily="34" charset="0"/>
            </a:rPr>
            <a:t> on post-</a:t>
          </a:r>
          <a:r>
            <a:rPr lang="it-IT" sz="900" noProof="0" dirty="0" err="1">
              <a:solidFill>
                <a:schemeClr val="dk1"/>
              </a:solidFill>
              <a:effectLst/>
              <a:latin typeface="Arial Narrow" panose="020B0606020202030204" pitchFamily="34" charset="0"/>
              <a:ea typeface="+mn-ea"/>
              <a:cs typeface="Arial" panose="020B0604020202020204" pitchFamily="34" charset="0"/>
            </a:rPr>
            <a:t>Inwit</a:t>
          </a:r>
          <a:r>
            <a:rPr lang="it-IT" sz="900" noProof="0" dirty="0">
              <a:solidFill>
                <a:schemeClr val="dk1"/>
              </a:solidFill>
              <a:effectLst/>
              <a:latin typeface="Arial Narrow" panose="020B0606020202030204" pitchFamily="34" charset="0"/>
              <a:ea typeface="+mn-ea"/>
              <a:cs typeface="Arial" panose="020B0604020202020204" pitchFamily="34" charset="0"/>
            </a:rPr>
            <a:t> </a:t>
          </a:r>
          <a:r>
            <a:rPr lang="it-IT" sz="900" noProof="0" dirty="0" err="1">
              <a:solidFill>
                <a:schemeClr val="dk1"/>
              </a:solidFill>
              <a:effectLst/>
              <a:latin typeface="Arial Narrow" panose="020B0606020202030204" pitchFamily="34" charset="0"/>
              <a:ea typeface="+mn-ea"/>
              <a:cs typeface="Arial" panose="020B0604020202020204" pitchFamily="34" charset="0"/>
            </a:rPr>
            <a:t>carve</a:t>
          </a:r>
          <a:r>
            <a:rPr lang="it-IT" sz="900" noProof="0" dirty="0">
              <a:solidFill>
                <a:schemeClr val="dk1"/>
              </a:solidFill>
              <a:effectLst/>
              <a:latin typeface="Arial Narrow" panose="020B0606020202030204" pitchFamily="34" charset="0"/>
              <a:ea typeface="+mn-ea"/>
              <a:cs typeface="Arial" panose="020B0604020202020204" pitchFamily="34" charset="0"/>
            </a:rPr>
            <a:t>-out </a:t>
          </a:r>
          <a:r>
            <a:rPr lang="it-IT" sz="900" noProof="0" dirty="0" err="1">
              <a:solidFill>
                <a:schemeClr val="dk1"/>
              </a:solidFill>
              <a:effectLst/>
              <a:latin typeface="Arial Narrow" panose="020B0606020202030204" pitchFamily="34" charset="0"/>
              <a:ea typeface="+mn-ea"/>
              <a:cs typeface="Arial" panose="020B0604020202020204" pitchFamily="34" charset="0"/>
            </a:rPr>
            <a:t>sites</a:t>
          </a:r>
          <a:r>
            <a:rPr lang="it-IT" sz="900" noProof="0" dirty="0">
              <a:solidFill>
                <a:schemeClr val="dk1"/>
              </a:solidFill>
              <a:effectLst/>
              <a:latin typeface="Arial Narrow" panose="020B0606020202030204" pitchFamily="34" charset="0"/>
              <a:ea typeface="+mn-ea"/>
              <a:cs typeface="Arial" panose="020B0604020202020204" pitchFamily="34" charset="0"/>
            </a:rPr>
            <a:t> or small </a:t>
          </a:r>
          <a:r>
            <a:rPr lang="it-IT" sz="900" noProof="0" dirty="0" err="1">
              <a:solidFill>
                <a:schemeClr val="dk1"/>
              </a:solidFill>
              <a:effectLst/>
              <a:latin typeface="Arial Narrow" panose="020B0606020202030204" pitchFamily="34" charset="0"/>
              <a:ea typeface="+mn-ea"/>
              <a:cs typeface="Arial" panose="020B0604020202020204" pitchFamily="34" charset="0"/>
            </a:rPr>
            <a:t>cells</a:t>
          </a:r>
          <a:r>
            <a:rPr lang="it-IT" sz="900" noProof="0" dirty="0">
              <a:solidFill>
                <a:schemeClr val="dk1"/>
              </a:solidFill>
              <a:effectLst/>
              <a:latin typeface="Arial Narrow" panose="020B0606020202030204" pitchFamily="34" charset="0"/>
              <a:ea typeface="+mn-ea"/>
              <a:cs typeface="Arial" panose="020B0604020202020204" pitchFamily="34" charset="0"/>
            </a:rPr>
            <a:t>, </a:t>
          </a:r>
          <a:r>
            <a:rPr lang="it-IT" sz="900" noProof="0" dirty="0" err="1">
              <a:solidFill>
                <a:schemeClr val="dk1"/>
              </a:solidFill>
              <a:effectLst/>
              <a:latin typeface="Arial Narrow" panose="020B0606020202030204" pitchFamily="34" charset="0"/>
              <a:ea typeface="+mn-ea"/>
              <a:cs typeface="Arial" panose="020B0604020202020204" pitchFamily="34" charset="0"/>
            </a:rPr>
            <a:t>generated</a:t>
          </a:r>
          <a:r>
            <a:rPr lang="it-IT" sz="900" noProof="0" dirty="0">
              <a:solidFill>
                <a:schemeClr val="dk1"/>
              </a:solidFill>
              <a:effectLst/>
              <a:latin typeface="Arial Narrow" panose="020B0606020202030204" pitchFamily="34" charset="0"/>
              <a:ea typeface="+mn-ea"/>
              <a:cs typeface="Arial" panose="020B0604020202020204" pitchFamily="34" charset="0"/>
            </a:rPr>
            <a:t> from </a:t>
          </a:r>
          <a:r>
            <a:rPr lang="it-IT" sz="900" noProof="0" dirty="0" err="1">
              <a:solidFill>
                <a:schemeClr val="dk1"/>
              </a:solidFill>
              <a:effectLst/>
              <a:latin typeface="Arial Narrow" panose="020B0606020202030204" pitchFamily="34" charset="0"/>
              <a:ea typeface="+mn-ea"/>
              <a:cs typeface="Arial" panose="020B0604020202020204" pitchFamily="34" charset="0"/>
            </a:rPr>
            <a:t>both</a:t>
          </a:r>
          <a:r>
            <a:rPr lang="it-IT" sz="900" noProof="0" dirty="0">
              <a:solidFill>
                <a:schemeClr val="dk1"/>
              </a:solidFill>
              <a:effectLst/>
              <a:latin typeface="Arial Narrow" panose="020B0606020202030204" pitchFamily="34" charset="0"/>
              <a:ea typeface="+mn-ea"/>
              <a:cs typeface="Arial" panose="020B0604020202020204" pitchFamily="34" charset="0"/>
            </a:rPr>
            <a:t> TIM and </a:t>
          </a:r>
          <a:r>
            <a:rPr lang="it-IT" sz="900" noProof="0" dirty="0" err="1">
              <a:solidFill>
                <a:schemeClr val="dk1"/>
              </a:solidFill>
              <a:effectLst/>
              <a:latin typeface="Arial Narrow" panose="020B0606020202030204" pitchFamily="34" charset="0"/>
              <a:ea typeface="+mn-ea"/>
              <a:cs typeface="Arial" panose="020B0604020202020204" pitchFamily="34" charset="0"/>
            </a:rPr>
            <a:t>OLOs.</a:t>
          </a:r>
          <a:endParaRPr lang="en-US" sz="900" noProof="0" dirty="0">
            <a:solidFill>
              <a:schemeClr val="dk1"/>
            </a:solidFill>
            <a:effectLst/>
            <a:latin typeface="Arial Narrow" panose="020B060602020203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900" noProof="0">
              <a:solidFill>
                <a:schemeClr val="dk1"/>
              </a:solidFill>
              <a:effectLst/>
              <a:latin typeface="Arial Narrow" panose="020B0606020202030204" pitchFamily="34" charset="0"/>
              <a:ea typeface="+mn-ea"/>
              <a:cs typeface="Arial" panose="020B0604020202020204" pitchFamily="34" charset="0"/>
            </a:rPr>
            <a:t>Note 4: Other Operating Expenditure &amp; Accruals</a:t>
          </a:r>
          <a:r>
            <a:rPr lang="en-US" sz="900" baseline="0" noProof="0">
              <a:solidFill>
                <a:schemeClr val="dk1"/>
              </a:solidFill>
              <a:effectLst/>
              <a:latin typeface="Arial Narrow" panose="020B0606020202030204" pitchFamily="34" charset="0"/>
              <a:ea typeface="+mn-ea"/>
              <a:cs typeface="Arial" panose="020B0604020202020204" pitchFamily="34" charset="0"/>
            </a:rPr>
            <a:t> </a:t>
          </a:r>
          <a:r>
            <a:rPr lang="en-US" sz="900" noProof="0">
              <a:solidFill>
                <a:schemeClr val="dk1"/>
              </a:solidFill>
              <a:effectLst/>
              <a:latin typeface="Arial Narrow" panose="020B0606020202030204" pitchFamily="34" charset="0"/>
              <a:ea typeface="+mn-ea"/>
              <a:cs typeface="Arial" panose="020B0604020202020204" pitchFamily="34" charset="0"/>
            </a:rPr>
            <a:t> include all the accruals, also that related to personnel.</a:t>
          </a:r>
          <a:endParaRPr lang="en-US" sz="900" noProof="0" dirty="0">
            <a:solidFill>
              <a:schemeClr val="dk1"/>
            </a:solidFill>
            <a:effectLst/>
            <a:latin typeface="Arial Narrow" panose="020B0606020202030204" pitchFamily="34" charset="0"/>
            <a:ea typeface="+mn-ea"/>
            <a:cs typeface="Arial" panose="020B0604020202020204" pitchFamily="34" charset="0"/>
          </a:endParaRPr>
        </a:p>
        <a:p>
          <a:r>
            <a:rPr lang="en-US" sz="900">
              <a:solidFill>
                <a:schemeClr val="dk1"/>
              </a:solidFill>
              <a:effectLst/>
              <a:latin typeface="Arial Narrow" panose="020B0606020202030204" pitchFamily="34" charset="0"/>
              <a:ea typeface="+mn-ea"/>
              <a:cs typeface="Arial" panose="020B0604020202020204" pitchFamily="34" charset="0"/>
            </a:rPr>
            <a:t>Note 5: Personel cost refer to recurring cost for personnel, not including any accrual. </a:t>
          </a:r>
        </a:p>
        <a:p>
          <a:r>
            <a:rPr lang="en-US" sz="900">
              <a:solidFill>
                <a:schemeClr val="dk1"/>
              </a:solidFill>
              <a:effectLst/>
              <a:latin typeface="Arial Narrow" panose="020B0606020202030204" pitchFamily="34" charset="0"/>
              <a:ea typeface="+mn-ea"/>
              <a:cs typeface="Arial" panose="020B0604020202020204" pitchFamily="34" charset="0"/>
            </a:rPr>
            <a:t>Note 7: On a comparable basis = pre IFRS16 = calculated using 2018 accounting principle (IAS 17)</a:t>
          </a:r>
        </a:p>
        <a:p>
          <a:endParaRPr lang="en-US" sz="900" b="1">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3</xdr:col>
      <xdr:colOff>0</xdr:colOff>
      <xdr:row>90</xdr:row>
      <xdr:rowOff>173182</xdr:rowOff>
    </xdr:from>
    <xdr:to>
      <xdr:col>23</xdr:col>
      <xdr:colOff>504975</xdr:colOff>
      <xdr:row>93</xdr:row>
      <xdr:rowOff>33842</xdr:rowOff>
    </xdr:to>
    <xdr:sp macro="" textlink="">
      <xdr:nvSpPr>
        <xdr:cNvPr id="5" name="TextBox 2">
          <a:extLst>
            <a:ext uri="{FF2B5EF4-FFF2-40B4-BE49-F238E27FC236}">
              <a16:creationId xmlns:a16="http://schemas.microsoft.com/office/drawing/2014/main" xmlns="" id="{00000000-0008-0000-0300-000005000000}"/>
            </a:ext>
          </a:extLst>
        </xdr:cNvPr>
        <xdr:cNvSpPr txBox="1"/>
      </xdr:nvSpPr>
      <xdr:spPr>
        <a:xfrm>
          <a:off x="2008909" y="33112364"/>
          <a:ext cx="13943884" cy="58802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00" b="1">
              <a:solidFill>
                <a:srgbClr val="003264"/>
              </a:solidFill>
              <a:latin typeface="TIM Sans" panose="00000500000000000000" pitchFamily="50" charset="0"/>
              <a:ea typeface="+mn-ea"/>
              <a:cs typeface="+mn-cs"/>
            </a:rPr>
            <a:t>Note 1*</a:t>
          </a:r>
          <a:r>
            <a:rPr lang="en-US" sz="900">
              <a:solidFill>
                <a:srgbClr val="003264"/>
              </a:solidFill>
              <a:latin typeface="TIM Sans" panose="00000500000000000000" pitchFamily="50" charset="0"/>
              <a:ea typeface="+mn-ea"/>
              <a:cs typeface="+mn-cs"/>
            </a:rPr>
            <a:t>: On a comparable basis = pre IFRS16 = calculated using 2018 accounting principle (IAS 17)</a:t>
          </a:r>
          <a:endParaRPr lang="it-IT" sz="900">
            <a:solidFill>
              <a:srgbClr val="003264"/>
            </a:solidFill>
            <a:latin typeface="TIM Sans" panose="00000500000000000000" pitchFamily="50" charset="0"/>
            <a:ea typeface="+mn-ea"/>
            <a:cs typeface="+mn-cs"/>
          </a:endParaRPr>
        </a:p>
        <a:p>
          <a:endParaRPr lang="en-US" sz="900">
            <a:solidFill>
              <a:srgbClr val="003264"/>
            </a:solidFill>
            <a:latin typeface="TIM Sans" panose="00000500000000000000" pitchFamily="50" charset="0"/>
            <a:ea typeface="+mn-ea"/>
            <a:cs typeface="+mn-cs"/>
          </a:endParaRPr>
        </a:p>
      </xdr:txBody>
    </xdr:sp>
    <xdr:clientData/>
  </xdr:twoCellAnchor>
  <xdr:twoCellAnchor>
    <xdr:from>
      <xdr:col>3</xdr:col>
      <xdr:colOff>554182</xdr:colOff>
      <xdr:row>130</xdr:row>
      <xdr:rowOff>173181</xdr:rowOff>
    </xdr:from>
    <xdr:to>
      <xdr:col>24</xdr:col>
      <xdr:colOff>349111</xdr:colOff>
      <xdr:row>132</xdr:row>
      <xdr:rowOff>172386</xdr:rowOff>
    </xdr:to>
    <xdr:sp macro="" textlink="">
      <xdr:nvSpPr>
        <xdr:cNvPr id="6" name="TextBox 2">
          <a:extLst>
            <a:ext uri="{FF2B5EF4-FFF2-40B4-BE49-F238E27FC236}">
              <a16:creationId xmlns:a16="http://schemas.microsoft.com/office/drawing/2014/main" xmlns="" id="{00000000-0008-0000-0300-000006000000}"/>
            </a:ext>
          </a:extLst>
        </xdr:cNvPr>
        <xdr:cNvSpPr txBox="1"/>
      </xdr:nvSpPr>
      <xdr:spPr>
        <a:xfrm>
          <a:off x="2563091" y="46741772"/>
          <a:ext cx="13943884" cy="58802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00" b="1">
              <a:solidFill>
                <a:srgbClr val="003264"/>
              </a:solidFill>
              <a:latin typeface="TIM Sans" panose="00000500000000000000" pitchFamily="50" charset="0"/>
              <a:ea typeface="+mn-ea"/>
              <a:cs typeface="+mn-cs"/>
            </a:rPr>
            <a:t>Note 1*</a:t>
          </a:r>
          <a:r>
            <a:rPr lang="en-US" sz="900">
              <a:solidFill>
                <a:srgbClr val="003264"/>
              </a:solidFill>
              <a:latin typeface="TIM Sans" panose="00000500000000000000" pitchFamily="50" charset="0"/>
              <a:ea typeface="+mn-ea"/>
              <a:cs typeface="+mn-cs"/>
            </a:rPr>
            <a:t>: On a comparable basis = pre IFRS16 = calculated using 2018 accounting principle (IAS 17)</a:t>
          </a:r>
          <a:endParaRPr lang="it-IT" sz="900">
            <a:solidFill>
              <a:srgbClr val="003264"/>
            </a:solidFill>
            <a:latin typeface="TIM Sans" panose="00000500000000000000" pitchFamily="50" charset="0"/>
            <a:ea typeface="+mn-ea"/>
            <a:cs typeface="+mn-cs"/>
          </a:endParaRPr>
        </a:p>
        <a:p>
          <a:endParaRPr lang="en-US" sz="900">
            <a:solidFill>
              <a:srgbClr val="003264"/>
            </a:solidFill>
            <a:latin typeface="TIM Sans" panose="00000500000000000000" pitchFamily="50" charset="0"/>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479052</xdr:colOff>
      <xdr:row>25</xdr:row>
      <xdr:rowOff>41301</xdr:rowOff>
    </xdr:from>
    <xdr:to>
      <xdr:col>18</xdr:col>
      <xdr:colOff>341479</xdr:colOff>
      <xdr:row>28</xdr:row>
      <xdr:rowOff>148031</xdr:rowOff>
    </xdr:to>
    <xdr:sp macro="" textlink="">
      <xdr:nvSpPr>
        <xdr:cNvPr id="2" name="TextBox 1">
          <a:extLst>
            <a:ext uri="{FF2B5EF4-FFF2-40B4-BE49-F238E27FC236}">
              <a16:creationId xmlns:a16="http://schemas.microsoft.com/office/drawing/2014/main" xmlns="" id="{00000000-0008-0000-0400-000002000000}"/>
            </a:ext>
          </a:extLst>
        </xdr:cNvPr>
        <xdr:cNvSpPr txBox="1"/>
      </xdr:nvSpPr>
      <xdr:spPr>
        <a:xfrm>
          <a:off x="3876302" y="6534176"/>
          <a:ext cx="7006177" cy="6147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latin typeface="Arial Narrow" panose="020B0606020202030204" pitchFamily="34" charset="0"/>
              <a:ea typeface="+mn-ea"/>
              <a:cs typeface="+mn-cs"/>
            </a:rPr>
            <a:t>Note 1: New Sites "on air" refers to New Sites completed during the period and already used by clients.</a:t>
          </a:r>
        </a:p>
        <a:p>
          <a:r>
            <a:rPr lang="en-US" sz="800">
              <a:solidFill>
                <a:schemeClr val="dk1"/>
              </a:solidFill>
              <a:latin typeface="Arial Narrow" panose="020B0606020202030204" pitchFamily="34" charset="0"/>
              <a:ea typeface="+mn-ea"/>
              <a:cs typeface="+mn-cs"/>
            </a:rPr>
            <a:t>Note 2: </a:t>
          </a:r>
          <a:r>
            <a:rPr lang="it-IT" sz="800">
              <a:solidFill>
                <a:schemeClr val="dk1"/>
              </a:solidFill>
              <a:latin typeface="Arial Narrow" panose="020B0606020202030204" pitchFamily="34" charset="0"/>
              <a:ea typeface="+mn-ea"/>
              <a:cs typeface="+mn-cs"/>
            </a:rPr>
            <a:t>Site where the anchor tenant left, not necessarily dismantled</a:t>
          </a:r>
          <a:r>
            <a:rPr lang="it-IT" sz="800" baseline="0">
              <a:solidFill>
                <a:schemeClr val="dk1"/>
              </a:solidFill>
              <a:latin typeface="Arial Narrow" panose="020B0606020202030204" pitchFamily="34" charset="0"/>
              <a:ea typeface="+mn-ea"/>
              <a:cs typeface="+mn-cs"/>
            </a:rPr>
            <a:t> </a:t>
          </a:r>
          <a:r>
            <a:rPr lang="it-IT" sz="800">
              <a:solidFill>
                <a:schemeClr val="dk1"/>
              </a:solidFill>
              <a:latin typeface="Arial Narrow" panose="020B0606020202030204" pitchFamily="34" charset="0"/>
              <a:ea typeface="+mn-ea"/>
              <a:cs typeface="+mn-cs"/>
            </a:rPr>
            <a:t>yet .</a:t>
          </a:r>
        </a:p>
        <a:p>
          <a:r>
            <a:rPr lang="en-US" sz="800">
              <a:solidFill>
                <a:schemeClr val="dk1"/>
              </a:solidFill>
              <a:latin typeface="Arial Narrow" panose="020B0606020202030204" pitchFamily="34" charset="0"/>
              <a:ea typeface="+mn-ea"/>
              <a:cs typeface="+mn-cs"/>
            </a:rPr>
            <a:t>Note 3: Subtract not marketable sites, which are being dismantled and already decommisioned by the MNOs.</a:t>
          </a:r>
        </a:p>
        <a:p>
          <a:r>
            <a:rPr lang="en-US" sz="800">
              <a:solidFill>
                <a:schemeClr val="dk1"/>
              </a:solidFill>
              <a:latin typeface="Arial Narrow" panose="020B0606020202030204" pitchFamily="34" charset="0"/>
              <a:ea typeface="+mn-ea"/>
              <a:cs typeface="+mn-cs"/>
            </a:rPr>
            <a:t>Note 4: Site both already dismantled and being dismantled, excluding the ones marked as marketables || all of them have already being decommisioned by the MNO.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ingiaco.sharepoint.com/Users/jamil.ashour/AppData/Local/Microsoft/Windows/Temporary%20Internet%20Files/Content.Outlook/5EOBITGI/INWIT%20-%20Investor%20Relations%20-%20IR%20Model%20-%20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m/societ&#224;/documenti/2017/giugno/actual/rendiconto%20finanziario%20giu%201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ingiaco.sharepoint.com/cpm/societ&#224;/documenti/2018/patrimoniale/passivo%20patrimoniale%2009%201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ingiaco.sharepoint.com/cpm/societ&#224;/documenti/2019/marzo/databook/cash%20flow%2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_BP&gt;&gt;"/>
      <sheetName val="1.TP Model"/>
      <sheetName val="2.Model"/>
      <sheetName val="3.Assumptions"/>
      <sheetName val="BP Quarter"/>
      <sheetName val="1Q16"/>
      <sheetName val="CAPEX"/>
    </sheetNames>
    <sheetDataSet>
      <sheetData sheetId="0"/>
      <sheetData sheetId="1"/>
      <sheetData sheetId="2"/>
      <sheetData sheetId="3">
        <row r="12">
          <cell r="G12">
            <v>-2E-3</v>
          </cell>
          <cell r="H12">
            <v>0</v>
          </cell>
          <cell r="I12">
            <v>0.01</v>
          </cell>
          <cell r="J12">
            <v>0.01</v>
          </cell>
          <cell r="K12">
            <v>0.01</v>
          </cell>
          <cell r="L12">
            <v>0.01</v>
          </cell>
          <cell r="M12">
            <v>0.01</v>
          </cell>
          <cell r="N12">
            <v>0.01</v>
          </cell>
          <cell r="O12">
            <v>0.01</v>
          </cell>
          <cell r="P12">
            <v>0.01</v>
          </cell>
          <cell r="Q12">
            <v>0.01</v>
          </cell>
          <cell r="R12">
            <v>0.01</v>
          </cell>
        </row>
        <row r="17">
          <cell r="D17">
            <v>0.5</v>
          </cell>
        </row>
        <row r="19">
          <cell r="D19">
            <v>50</v>
          </cell>
        </row>
        <row r="26">
          <cell r="D26">
            <v>0.2</v>
          </cell>
        </row>
        <row r="31">
          <cell r="D31">
            <v>0.75</v>
          </cell>
        </row>
        <row r="32">
          <cell r="D32">
            <v>0.25</v>
          </cell>
        </row>
        <row r="36">
          <cell r="D36">
            <v>0</v>
          </cell>
        </row>
        <row r="37">
          <cell r="D37">
            <v>15</v>
          </cell>
        </row>
        <row r="38">
          <cell r="D38">
            <v>15</v>
          </cell>
        </row>
        <row r="39">
          <cell r="D39">
            <v>1.4999999999999999E-2</v>
          </cell>
        </row>
        <row r="46">
          <cell r="D46">
            <v>0.4</v>
          </cell>
        </row>
        <row r="48">
          <cell r="D48">
            <v>0.5</v>
          </cell>
        </row>
        <row r="49">
          <cell r="D49">
            <v>0</v>
          </cell>
        </row>
        <row r="50">
          <cell r="D50">
            <v>6</v>
          </cell>
        </row>
        <row r="51">
          <cell r="D51">
            <v>7</v>
          </cell>
        </row>
        <row r="72">
          <cell r="D72">
            <v>16</v>
          </cell>
        </row>
        <row r="76">
          <cell r="D76">
            <v>0.9</v>
          </cell>
        </row>
        <row r="80">
          <cell r="D80">
            <v>1.3299999999999999E-2</v>
          </cell>
        </row>
        <row r="87">
          <cell r="D87">
            <v>2.5000000000000001E-2</v>
          </cell>
        </row>
        <row r="91">
          <cell r="D91" t="b">
            <v>1</v>
          </cell>
        </row>
        <row r="114">
          <cell r="G114">
            <v>2500</v>
          </cell>
        </row>
      </sheetData>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DRE_DATACACHE"/>
      <sheetName val="K2_##FORMAT##"/>
      <sheetName val="K2_##RANGE_HELPER##"/>
      <sheetName val="K2_##INTCO##"/>
      <sheetName val="0_Home"/>
      <sheetName val="Profit_Loss"/>
      <sheetName val="D005"/>
      <sheetName val="D020"/>
      <sheetName val="D030"/>
      <sheetName val="D040"/>
      <sheetName val="D050"/>
      <sheetName val="D060"/>
      <sheetName val="D070"/>
      <sheetName val="D080"/>
      <sheetName val="D090"/>
      <sheetName val="D092"/>
      <sheetName val="D100"/>
      <sheetName val="D115"/>
      <sheetName val="D125"/>
      <sheetName val="BS_Assets"/>
      <sheetName val="D200"/>
      <sheetName val="D210"/>
      <sheetName val="D220"/>
      <sheetName val="D240"/>
      <sheetName val="D300"/>
      <sheetName val="D330"/>
      <sheetName val="D350"/>
      <sheetName val="D352"/>
      <sheetName val="D354"/>
      <sheetName val="D370"/>
      <sheetName val="D375"/>
      <sheetName val="D400"/>
      <sheetName val="BS_Liabilities"/>
      <sheetName val="D510"/>
      <sheetName val="D515"/>
      <sheetName val="D520"/>
      <sheetName val="D530"/>
      <sheetName val="D532"/>
      <sheetName val="D534"/>
      <sheetName val="D550"/>
      <sheetName val="D600"/>
      <sheetName val="D405"/>
      <sheetName val="D810"/>
      <sheetName val="RICL_SP"/>
      <sheetName val="CASHFLOW_3"/>
      <sheetName val="Check-Lock"/>
      <sheetName val="Descrizioni_Check_Lock"/>
    </sheetNames>
    <sheetDataSet>
      <sheetData sheetId="0"/>
      <sheetData sheetId="1"/>
      <sheetData sheetId="2"/>
      <sheetData sheetId="3"/>
      <sheetData sheetId="4">
        <row r="65">
          <cell r="B65" t="str">
            <v>FINANCIALS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SAPIND"/>
      <sheetName val="SAP"/>
      <sheetName val="Journal"/>
      <sheetName val="Expand"/>
      <sheetName val="Formulas"/>
      <sheetName val="Details"/>
      <sheetName val="TAVSTD"/>
      <sheetName val="Istruzioni"/>
      <sheetName val="Instruction"/>
      <sheetName val="Input"/>
      <sheetName val="WORK1"/>
      <sheetName val="WORK"/>
    </sheetNames>
    <sheetDataSet>
      <sheetData sheetId="0"/>
      <sheetData sheetId="1"/>
      <sheetData sheetId="2"/>
      <sheetData sheetId="3"/>
      <sheetData sheetId="4"/>
      <sheetData sheetId="5"/>
      <sheetData sheetId="6"/>
      <sheetData sheetId="7"/>
      <sheetData sheetId="8"/>
      <sheetData sheetId="9"/>
      <sheetData sheetId="10"/>
      <sheetData sheetId="11">
        <row r="2">
          <cell r="T2" t="str">
            <v>ITALIANO</v>
          </cell>
          <cell r="U2" t="str">
            <v>Expand No</v>
          </cell>
        </row>
        <row r="3">
          <cell r="T3" t="str">
            <v>ENGLISH</v>
          </cell>
          <cell r="U3" t="str">
            <v>Expand Yes</v>
          </cell>
        </row>
        <row r="4">
          <cell r="U4" t="str">
            <v>Expand All</v>
          </cell>
        </row>
        <row r="6">
          <cell r="T6">
            <v>1</v>
          </cell>
        </row>
        <row r="7">
          <cell r="T7" t="str">
            <v>italiano</v>
          </cell>
        </row>
        <row r="10">
          <cell r="T10" t="str">
            <v>POV3</v>
          </cell>
        </row>
        <row r="11">
          <cell r="T11" t="str">
            <v>BSL_WB5</v>
          </cell>
        </row>
      </sheetData>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SAPIND"/>
      <sheetName val="SAP"/>
      <sheetName val="Journal"/>
      <sheetName val="Expand"/>
      <sheetName val="Formulas"/>
      <sheetName val="Details"/>
      <sheetName val="TAVSTD"/>
      <sheetName val="Istruzioni"/>
      <sheetName val="Instruction"/>
      <sheetName val="Input"/>
      <sheetName val="WORK1"/>
      <sheetName val="WORK"/>
    </sheetNames>
    <sheetDataSet>
      <sheetData sheetId="0"/>
      <sheetData sheetId="1"/>
      <sheetData sheetId="2"/>
      <sheetData sheetId="3"/>
      <sheetData sheetId="4"/>
      <sheetData sheetId="5"/>
      <sheetData sheetId="6"/>
      <sheetData sheetId="7"/>
      <sheetData sheetId="8"/>
      <sheetData sheetId="9"/>
      <sheetData sheetId="10"/>
      <sheetData sheetId="11">
        <row r="6">
          <cell r="T6">
            <v>1</v>
          </cell>
        </row>
      </sheetData>
      <sheetData sheetId="1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9.bin"/><Relationship Id="rId5" Type="http://schemas.openxmlformats.org/officeDocument/2006/relationships/printerSettings" Target="../printerSettings/printerSettings5.bin"/><Relationship Id="rId10" Type="http://schemas.openxmlformats.org/officeDocument/2006/relationships/hyperlink" Target="http://www.inwit.it/" TargetMode="External"/><Relationship Id="rId4" Type="http://schemas.openxmlformats.org/officeDocument/2006/relationships/printerSettings" Target="../printerSettings/printerSettings4.bin"/><Relationship Id="rId9" Type="http://schemas.openxmlformats.org/officeDocument/2006/relationships/hyperlink" Target="mailto:ir@inwit.it"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10" Type="http://schemas.openxmlformats.org/officeDocument/2006/relationships/drawing" Target="../drawings/drawing2.xml"/><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10" Type="http://schemas.openxmlformats.org/officeDocument/2006/relationships/drawing" Target="../drawings/drawing3.xml"/><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GridLines="0" view="pageBreakPreview" zoomScaleNormal="80" zoomScaleSheetLayoutView="100" workbookViewId="0">
      <selection activeCell="N11" sqref="N11"/>
    </sheetView>
  </sheetViews>
  <sheetFormatPr defaultColWidth="7.5703125" defaultRowHeight="15" customHeight="1"/>
  <cols>
    <col min="1" max="1" width="7.5703125" style="1" customWidth="1"/>
    <col min="2" max="2" width="1.85546875" style="1" customWidth="1"/>
    <col min="3" max="3" width="44.7109375" style="5" customWidth="1"/>
    <col min="4" max="6" width="7.5703125" style="1" customWidth="1"/>
    <col min="7" max="7" width="1.85546875" style="1" customWidth="1"/>
    <col min="8" max="8" width="44.7109375" style="1" customWidth="1"/>
    <col min="9" max="9" width="7.5703125" style="1" customWidth="1"/>
    <col min="10" max="10" width="4.42578125" style="1" customWidth="1"/>
    <col min="11" max="11" width="5.85546875" style="1" customWidth="1"/>
    <col min="12" max="12" width="2.7109375" style="1" customWidth="1"/>
    <col min="13" max="13" width="3.42578125" style="1" customWidth="1"/>
    <col min="14" max="16384" width="7.5703125" style="1"/>
  </cols>
  <sheetData>
    <row r="1" spans="1:8" ht="12.75" customHeight="1">
      <c r="A1" s="2"/>
      <c r="B1" s="3"/>
      <c r="C1" s="4"/>
      <c r="D1" s="3"/>
      <c r="E1" s="3"/>
      <c r="F1" s="3"/>
      <c r="G1" s="3"/>
      <c r="H1" s="3"/>
    </row>
    <row r="2" spans="1:8" ht="12.75" customHeight="1"/>
    <row r="3" spans="1:8" ht="12.75" customHeight="1"/>
    <row r="4" spans="1:8" ht="12.75" customHeight="1">
      <c r="A4" s="6"/>
      <c r="B4" s="7"/>
      <c r="C4" s="8"/>
      <c r="D4" s="7"/>
      <c r="E4" s="7"/>
      <c r="F4" s="7"/>
      <c r="G4" s="7"/>
      <c r="H4" s="7"/>
    </row>
    <row r="5" spans="1:8" ht="12.75" customHeight="1">
      <c r="A5" s="6"/>
      <c r="B5" s="7"/>
      <c r="C5" s="8"/>
      <c r="D5" s="7"/>
      <c r="E5" s="7"/>
      <c r="F5" s="7"/>
      <c r="G5" s="7"/>
      <c r="H5" s="7"/>
    </row>
    <row r="6" spans="1:8" ht="12.75" customHeight="1">
      <c r="A6" s="6"/>
      <c r="C6" s="8"/>
      <c r="D6" s="7"/>
      <c r="E6" s="7"/>
      <c r="F6" s="7"/>
      <c r="G6" s="7"/>
      <c r="H6" s="7"/>
    </row>
    <row r="7" spans="1:8" ht="12.75" customHeight="1">
      <c r="A7" s="6"/>
      <c r="B7" s="7"/>
      <c r="C7" s="8"/>
      <c r="D7" s="7"/>
      <c r="E7" s="7"/>
      <c r="F7" s="7"/>
      <c r="G7" s="7"/>
      <c r="H7" s="7"/>
    </row>
    <row r="8" spans="1:8" ht="24.95" customHeight="1">
      <c r="A8" s="6"/>
      <c r="C8" s="47" t="s">
        <v>225</v>
      </c>
      <c r="D8" s="9"/>
      <c r="E8" s="10"/>
      <c r="F8" s="7"/>
      <c r="G8" s="7"/>
      <c r="H8" s="53"/>
    </row>
    <row r="9" spans="1:8" ht="24.95" customHeight="1">
      <c r="A9" s="6"/>
      <c r="C9" s="11" t="s">
        <v>46</v>
      </c>
      <c r="D9" s="12"/>
      <c r="E9" s="12"/>
      <c r="F9" s="7"/>
      <c r="G9" s="7"/>
      <c r="H9" s="7"/>
    </row>
    <row r="10" spans="1:8" ht="24.95" customHeight="1">
      <c r="A10" s="6"/>
      <c r="B10" s="13"/>
      <c r="C10" s="46" t="s">
        <v>224</v>
      </c>
      <c r="D10" s="13"/>
      <c r="E10" s="13"/>
      <c r="F10" s="13"/>
      <c r="G10" s="7"/>
      <c r="H10" s="7"/>
    </row>
    <row r="11" spans="1:8" ht="24.95" customHeight="1">
      <c r="A11" s="14"/>
      <c r="B11" s="15"/>
      <c r="C11" s="16"/>
      <c r="D11" s="15"/>
      <c r="F11" s="17"/>
      <c r="G11" s="17"/>
      <c r="H11" s="17"/>
    </row>
    <row r="12" spans="1:8" ht="24.95" customHeight="1">
      <c r="A12" s="6"/>
      <c r="C12" s="18"/>
      <c r="D12" s="19"/>
      <c r="E12" s="19"/>
      <c r="F12" s="20"/>
      <c r="G12" s="20"/>
      <c r="H12" s="20"/>
    </row>
    <row r="13" spans="1:8" ht="12.75" customHeight="1">
      <c r="A13" s="6"/>
      <c r="C13" s="21"/>
      <c r="D13" s="6"/>
      <c r="E13" s="6"/>
      <c r="F13" s="6"/>
      <c r="G13" s="6"/>
      <c r="H13" s="6"/>
    </row>
    <row r="14" spans="1:8" ht="12.75" customHeight="1">
      <c r="A14" s="6"/>
      <c r="F14" s="6"/>
      <c r="G14" s="6"/>
      <c r="H14" s="6"/>
    </row>
    <row r="15" spans="1:8" ht="12.75" customHeight="1">
      <c r="A15" s="6"/>
      <c r="F15" s="6"/>
      <c r="G15" s="6"/>
      <c r="H15" s="6"/>
    </row>
    <row r="16" spans="1:8" ht="12.75" customHeight="1">
      <c r="A16" s="6"/>
      <c r="F16" s="6"/>
      <c r="G16" s="6"/>
      <c r="H16" s="6"/>
    </row>
    <row r="17" spans="1:8" ht="12.75" customHeight="1">
      <c r="A17" s="6"/>
      <c r="B17" s="6"/>
      <c r="C17" s="21"/>
      <c r="D17" s="6"/>
      <c r="E17" s="6"/>
      <c r="F17" s="6"/>
      <c r="G17" s="6"/>
      <c r="H17" s="6"/>
    </row>
    <row r="18" spans="1:8" ht="25.5" customHeight="1">
      <c r="A18" s="6"/>
      <c r="B18" s="22"/>
      <c r="C18" s="23" t="s">
        <v>47</v>
      </c>
      <c r="D18" s="6"/>
      <c r="E18" s="6"/>
      <c r="F18" s="6"/>
      <c r="G18" s="22"/>
      <c r="H18" s="24" t="s">
        <v>48</v>
      </c>
    </row>
    <row r="19" spans="1:8" ht="12.75">
      <c r="A19" s="6"/>
      <c r="B19" s="25"/>
      <c r="C19" s="26"/>
      <c r="D19" s="6"/>
      <c r="E19" s="6"/>
      <c r="F19" s="6"/>
      <c r="G19" s="25"/>
      <c r="H19" s="27"/>
    </row>
    <row r="20" spans="1:8" ht="15.75">
      <c r="A20" s="6"/>
      <c r="B20" s="25"/>
      <c r="C20" s="28"/>
      <c r="D20" s="29"/>
      <c r="E20" s="29"/>
      <c r="F20" s="29"/>
      <c r="G20" s="30"/>
      <c r="H20" s="31" t="s">
        <v>60</v>
      </c>
    </row>
    <row r="21" spans="1:8" ht="15.75">
      <c r="A21" s="6"/>
      <c r="B21" s="25"/>
      <c r="C21" s="32" t="s">
        <v>49</v>
      </c>
      <c r="D21" s="29"/>
      <c r="E21" s="29"/>
      <c r="F21" s="29"/>
      <c r="G21" s="30"/>
      <c r="H21" s="52" t="s">
        <v>59</v>
      </c>
    </row>
    <row r="22" spans="1:8" ht="15.75">
      <c r="A22" s="6"/>
      <c r="B22" s="25"/>
      <c r="C22" s="34"/>
      <c r="D22" s="29"/>
      <c r="E22" s="29"/>
      <c r="F22" s="29"/>
      <c r="G22" s="30"/>
      <c r="H22" s="33" t="s">
        <v>50</v>
      </c>
    </row>
    <row r="23" spans="1:8" ht="18">
      <c r="A23" s="6"/>
      <c r="B23" s="25"/>
      <c r="C23" s="35" t="s">
        <v>51</v>
      </c>
      <c r="D23" s="29"/>
      <c r="E23" s="29"/>
      <c r="F23" s="29"/>
      <c r="G23" s="30"/>
      <c r="H23" s="36"/>
    </row>
    <row r="24" spans="1:8" ht="18">
      <c r="A24" s="6"/>
      <c r="B24" s="25"/>
      <c r="C24" s="35" t="s">
        <v>52</v>
      </c>
      <c r="D24" s="29"/>
      <c r="E24" s="29"/>
      <c r="F24" s="29"/>
      <c r="G24" s="30"/>
      <c r="H24" s="37"/>
    </row>
    <row r="25" spans="1:8" ht="18">
      <c r="A25" s="6"/>
      <c r="B25" s="25"/>
      <c r="C25" s="35" t="s">
        <v>54</v>
      </c>
      <c r="D25" s="29"/>
      <c r="E25" s="29"/>
      <c r="F25" s="29"/>
      <c r="G25" s="30"/>
      <c r="H25" s="38" t="s">
        <v>53</v>
      </c>
    </row>
    <row r="26" spans="1:8" ht="18">
      <c r="A26" s="6"/>
      <c r="B26" s="25"/>
      <c r="C26" s="35"/>
      <c r="D26" s="29"/>
      <c r="E26" s="29"/>
      <c r="F26" s="29"/>
      <c r="G26" s="30"/>
      <c r="H26" s="33" t="s">
        <v>55</v>
      </c>
    </row>
    <row r="27" spans="1:8" ht="12.75">
      <c r="B27" s="39"/>
      <c r="C27" s="40"/>
      <c r="D27" s="41"/>
      <c r="E27" s="41"/>
      <c r="F27" s="41"/>
      <c r="G27" s="42"/>
      <c r="H27" s="43"/>
    </row>
    <row r="28" spans="1:8" ht="12.75">
      <c r="H28" s="44"/>
    </row>
    <row r="29" spans="1:8" ht="12.75" customHeight="1"/>
    <row r="30" spans="1:8" ht="81" customHeight="1"/>
  </sheetData>
  <customSheetViews>
    <customSheetView guid="{71B0A4DF-A151-4888-AD28-56A1189DEF7A}" showPageBreaks="1" showGridLines="0" fitToPage="1" printArea="1" view="pageBreakPreview" topLeftCell="A10">
      <selection activeCell="J22" sqref="J22"/>
      <pageMargins left="0.70866141732283472" right="0.70866141732283472" top="0.74803149606299213" bottom="0.74803149606299213" header="0.31496062992125984" footer="0.31496062992125984"/>
      <pageSetup paperSize="9" scale="96" orientation="landscape" r:id="rId1"/>
    </customSheetView>
    <customSheetView guid="{1D0196E2-DA44-4DB7-9EF7-BDF396FFCB9E}" showPageBreaks="1" showGridLines="0" fitToPage="1" printArea="1" view="pageBreakPreview" topLeftCell="A7">
      <selection activeCell="C11" sqref="C11"/>
      <pageMargins left="0.70866141732283472" right="0.70866141732283472" top="0.74803149606299213" bottom="0.74803149606299213" header="0.31496062992125984" footer="0.31496062992125984"/>
      <pageSetup paperSize="9" scale="96" orientation="landscape" r:id="rId2"/>
    </customSheetView>
    <customSheetView guid="{CD2548A9-7BE4-4403-91CD-580D6B673AE0}"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3"/>
    </customSheetView>
    <customSheetView guid="{E2060345-10C5-44A3-95E0-67544A309E3C}" showPageBreaks="1" showGridLines="0" fitToPage="1" printArea="1" view="pageBreakPreview" topLeftCell="A5">
      <pageMargins left="0.70866141732283472" right="0.70866141732283472" top="0.74803149606299213" bottom="0.74803149606299213" header="0.31496062992125984" footer="0.31496062992125984"/>
      <pageSetup paperSize="9" scale="96" orientation="landscape" r:id="rId4"/>
    </customSheetView>
    <customSheetView guid="{7897F2C7-20A9-4961-B617-DBAAC333AF50}" showPageBreaks="1" showGridLines="0" fitToPage="1" printArea="1" view="pageBreakPreview" topLeftCell="A10">
      <selection activeCell="J22" sqref="J22"/>
      <pageMargins left="0.70866141732283472" right="0.70866141732283472" top="0.74803149606299213" bottom="0.74803149606299213" header="0.31496062992125984" footer="0.31496062992125984"/>
      <pageSetup paperSize="9" scale="96" orientation="landscape" r:id="rId5"/>
    </customSheetView>
    <customSheetView guid="{CFBB7BCF-3C34-4D65-B7CB-B5BDEC1FB4F5}"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6"/>
    </customSheetView>
    <customSheetView guid="{69535C21-9FE6-49FF-8C76-DB202AC4DC8D}"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7"/>
    </customSheetView>
    <customSheetView guid="{FC2EDFC3-A93C-4477-93AF-27C0C0201BDE}" showPageBreaks="1" showGridLines="0" fitToPage="1" printArea="1" view="pageBreakPreview" topLeftCell="A4">
      <selection activeCell="C8" sqref="C8"/>
      <pageMargins left="0.70866141732283472" right="0.70866141732283472" top="0.74803149606299213" bottom="0.74803149606299213" header="0.31496062992125984" footer="0.31496062992125984"/>
      <pageSetup paperSize="9" scale="96" orientation="landscape" r:id="rId8"/>
    </customSheetView>
  </customSheetViews>
  <hyperlinks>
    <hyperlink ref="H22" r:id="rId9"/>
    <hyperlink ref="H26" r:id="rId10"/>
    <hyperlink ref="C23" location="Disclaimer!A1" display="Disclaimer"/>
    <hyperlink ref="C24" location="'1.Financial Data'!A1" display="Key Financials"/>
    <hyperlink ref="C25" location="'2.Operating KPIs'!A1" display="Operating KPIs"/>
  </hyperlinks>
  <pageMargins left="0.70866141732283472" right="0.70866141732283472" top="0.74803149606299213" bottom="0.74803149606299213" header="0.31496062992125984" footer="0.31496062992125984"/>
  <pageSetup paperSize="9" scale="96" orientation="landscape"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showGridLines="0" topLeftCell="A4" zoomScale="70" zoomScaleNormal="70" zoomScaleSheetLayoutView="100" workbookViewId="0">
      <selection activeCell="F37" sqref="F37"/>
    </sheetView>
  </sheetViews>
  <sheetFormatPr defaultRowHeight="15"/>
  <sheetData>
    <row r="1" spans="1:17">
      <c r="A1" s="1"/>
      <c r="B1" s="45"/>
      <c r="C1" s="45"/>
      <c r="D1" s="45"/>
      <c r="E1" s="45"/>
      <c r="F1" s="45"/>
      <c r="G1" s="45"/>
      <c r="H1" s="45"/>
      <c r="I1" s="45"/>
      <c r="J1" s="45"/>
      <c r="K1" s="45"/>
      <c r="L1" s="45"/>
      <c r="M1" s="45"/>
      <c r="N1" s="45"/>
      <c r="O1" s="45"/>
    </row>
    <row r="2" spans="1:17">
      <c r="A2" s="1"/>
      <c r="B2" s="45"/>
      <c r="C2" s="45"/>
      <c r="D2" s="45"/>
      <c r="E2" s="45"/>
      <c r="F2" s="45"/>
      <c r="G2" s="45"/>
      <c r="H2" s="45"/>
      <c r="I2" s="45"/>
      <c r="J2" s="45"/>
      <c r="K2" s="45"/>
      <c r="L2" s="45"/>
      <c r="M2" s="45"/>
      <c r="N2" s="45"/>
      <c r="O2" s="45"/>
    </row>
    <row r="3" spans="1:17" ht="18">
      <c r="A3" s="1"/>
      <c r="B3" s="45"/>
      <c r="C3" s="45"/>
      <c r="D3" s="45"/>
      <c r="E3" s="45"/>
      <c r="F3" s="45"/>
      <c r="G3" s="48"/>
      <c r="H3" s="45"/>
      <c r="I3" s="45"/>
      <c r="J3" s="45"/>
      <c r="K3" s="45"/>
      <c r="L3" s="45"/>
      <c r="M3" s="45"/>
      <c r="N3" s="45"/>
      <c r="O3" s="45"/>
    </row>
    <row r="4" spans="1:17">
      <c r="A4" s="1"/>
      <c r="B4" s="45"/>
      <c r="C4" s="45"/>
      <c r="D4" s="45"/>
      <c r="E4" s="45"/>
      <c r="F4" s="45"/>
      <c r="G4" s="45"/>
      <c r="H4" s="45"/>
      <c r="I4" s="45"/>
      <c r="J4" s="45"/>
      <c r="K4" s="45"/>
      <c r="L4" s="45"/>
      <c r="M4" s="45"/>
      <c r="N4" s="45"/>
      <c r="O4" s="45"/>
    </row>
    <row r="5" spans="1:17" ht="23.25">
      <c r="A5" s="1"/>
      <c r="B5" s="11" t="s">
        <v>51</v>
      </c>
      <c r="C5" s="45"/>
      <c r="D5" s="45"/>
      <c r="E5" s="45"/>
      <c r="F5" s="45"/>
      <c r="G5" s="45"/>
      <c r="H5" s="45"/>
      <c r="I5" s="45"/>
      <c r="J5" s="45"/>
      <c r="K5" s="45"/>
      <c r="L5" s="45"/>
      <c r="M5" s="45"/>
      <c r="N5" s="45"/>
      <c r="O5" s="45"/>
      <c r="P5" s="45"/>
      <c r="Q5" s="45"/>
    </row>
    <row r="6" spans="1:17">
      <c r="A6" s="1"/>
      <c r="B6" s="45"/>
      <c r="C6" s="45"/>
      <c r="D6" s="45"/>
      <c r="E6" s="45"/>
      <c r="F6" s="45"/>
      <c r="G6" s="45"/>
      <c r="H6" s="45"/>
      <c r="I6" s="45"/>
      <c r="J6" s="45"/>
      <c r="K6" s="45"/>
      <c r="L6" s="45"/>
      <c r="M6" s="45"/>
      <c r="N6" s="45"/>
      <c r="O6" s="45"/>
    </row>
    <row r="7" spans="1:17">
      <c r="A7" s="1"/>
      <c r="B7" s="45"/>
      <c r="C7" s="45"/>
      <c r="D7" s="45"/>
      <c r="E7" s="45"/>
      <c r="F7" s="45"/>
      <c r="G7" s="45"/>
      <c r="H7" s="45"/>
      <c r="I7" s="45"/>
      <c r="J7" s="45"/>
      <c r="K7" s="45"/>
      <c r="L7" s="45"/>
      <c r="M7" s="45"/>
      <c r="N7" s="45"/>
      <c r="O7" s="45"/>
    </row>
    <row r="8" spans="1:17">
      <c r="A8" s="1"/>
      <c r="B8" s="45"/>
      <c r="C8" s="45"/>
      <c r="D8" s="45"/>
      <c r="E8" s="45"/>
      <c r="F8" s="45"/>
      <c r="G8" s="45"/>
      <c r="H8" s="45"/>
      <c r="I8" s="45"/>
      <c r="J8" s="45"/>
      <c r="K8" s="45"/>
      <c r="L8" s="45"/>
      <c r="M8" s="45"/>
      <c r="N8" s="45"/>
      <c r="O8" s="45"/>
    </row>
    <row r="9" spans="1:17">
      <c r="A9" s="1"/>
      <c r="B9" s="45"/>
      <c r="C9" s="45"/>
      <c r="D9" s="45"/>
      <c r="E9" s="45"/>
      <c r="F9" s="45"/>
      <c r="G9" s="45"/>
      <c r="H9" s="45"/>
      <c r="I9" s="45"/>
      <c r="J9" s="45"/>
      <c r="K9" s="45"/>
      <c r="L9" s="45"/>
      <c r="M9" s="45"/>
      <c r="N9" s="45"/>
      <c r="O9" s="45"/>
    </row>
    <row r="10" spans="1:17">
      <c r="A10" s="1"/>
      <c r="B10" s="45"/>
      <c r="C10" s="45"/>
      <c r="D10" s="45"/>
      <c r="E10" s="45"/>
      <c r="F10" s="45"/>
      <c r="G10" s="45"/>
      <c r="H10" s="45"/>
      <c r="I10" s="45"/>
      <c r="J10" s="45"/>
      <c r="K10" s="45"/>
      <c r="L10" s="45"/>
      <c r="M10" s="45"/>
      <c r="N10" s="45"/>
      <c r="O10" s="45"/>
    </row>
    <row r="11" spans="1:17">
      <c r="A11" s="1"/>
      <c r="B11" s="45"/>
      <c r="C11" s="45"/>
      <c r="D11" s="45"/>
      <c r="E11" s="45"/>
      <c r="F11" s="45"/>
      <c r="G11" s="45"/>
      <c r="H11" s="45"/>
      <c r="I11" s="45"/>
      <c r="J11" s="45"/>
      <c r="K11" s="45"/>
      <c r="L11" s="45"/>
      <c r="M11" s="45"/>
      <c r="N11" s="45"/>
      <c r="O11" s="45"/>
    </row>
    <row r="12" spans="1:17">
      <c r="A12" s="1"/>
      <c r="B12" s="45"/>
      <c r="C12" s="45"/>
      <c r="D12" s="45"/>
      <c r="E12" s="45"/>
      <c r="F12" s="45"/>
      <c r="G12" s="45"/>
      <c r="H12" s="45"/>
      <c r="I12" s="45"/>
      <c r="J12" s="45"/>
      <c r="K12" s="45"/>
      <c r="L12" s="45"/>
      <c r="M12" s="45"/>
      <c r="N12" s="45"/>
      <c r="O12" s="45"/>
    </row>
    <row r="13" spans="1:17">
      <c r="A13" s="1"/>
      <c r="B13" s="45"/>
      <c r="C13" s="45"/>
      <c r="D13" s="45"/>
      <c r="E13" s="45"/>
      <c r="F13" s="45"/>
      <c r="G13" s="45"/>
      <c r="H13" s="45"/>
      <c r="I13" s="45"/>
      <c r="J13" s="45"/>
      <c r="K13" s="45"/>
      <c r="L13" s="45"/>
      <c r="M13" s="45"/>
      <c r="N13" s="45"/>
      <c r="O13" s="45"/>
    </row>
    <row r="14" spans="1:17">
      <c r="A14" s="1"/>
      <c r="B14" s="45"/>
      <c r="C14" s="45"/>
      <c r="D14" s="45"/>
      <c r="E14" s="45"/>
      <c r="F14" s="45"/>
      <c r="G14" s="45"/>
      <c r="H14" s="45"/>
      <c r="I14" s="45"/>
      <c r="J14" s="45"/>
      <c r="K14" s="45"/>
      <c r="L14" s="45"/>
      <c r="M14" s="45"/>
      <c r="N14" s="45"/>
      <c r="O14" s="45"/>
    </row>
    <row r="15" spans="1:17">
      <c r="A15" s="1"/>
      <c r="B15" s="45"/>
      <c r="C15" s="45"/>
      <c r="D15" s="45"/>
      <c r="E15" s="45"/>
      <c r="F15" s="45"/>
      <c r="G15" s="45"/>
      <c r="H15" s="45"/>
      <c r="I15" s="45"/>
      <c r="J15" s="45"/>
      <c r="K15" s="45"/>
      <c r="L15" s="45"/>
      <c r="M15" s="45"/>
      <c r="N15" s="45"/>
      <c r="O15" s="45"/>
    </row>
    <row r="16" spans="1:17">
      <c r="A16" s="1"/>
      <c r="B16" s="45"/>
      <c r="C16" s="45"/>
      <c r="D16" s="45"/>
      <c r="E16" s="45"/>
      <c r="F16" s="45"/>
      <c r="G16" s="45"/>
      <c r="H16" s="45"/>
      <c r="I16" s="45"/>
      <c r="J16" s="45"/>
      <c r="K16" s="45"/>
      <c r="L16" s="45"/>
      <c r="M16" s="45"/>
      <c r="N16" s="45"/>
      <c r="O16" s="45"/>
    </row>
    <row r="17" spans="1:15">
      <c r="A17" s="1"/>
      <c r="B17" s="45"/>
      <c r="C17" s="45"/>
      <c r="D17" s="45"/>
      <c r="E17" s="45"/>
      <c r="F17" s="45"/>
      <c r="G17" s="45"/>
      <c r="H17" s="45"/>
      <c r="I17" s="45"/>
      <c r="J17" s="45"/>
      <c r="K17" s="45"/>
      <c r="L17" s="45"/>
      <c r="M17" s="45"/>
      <c r="N17" s="45"/>
      <c r="O17" s="45"/>
    </row>
    <row r="18" spans="1:15">
      <c r="A18" s="1"/>
      <c r="B18" s="45"/>
      <c r="C18" s="45"/>
      <c r="D18" s="45"/>
      <c r="E18" s="45"/>
      <c r="F18" s="45"/>
      <c r="G18" s="45"/>
      <c r="H18" s="45"/>
      <c r="I18" s="45"/>
      <c r="J18" s="45"/>
      <c r="K18" s="45"/>
      <c r="L18" s="45"/>
      <c r="M18" s="45"/>
      <c r="N18" s="45"/>
      <c r="O18" s="45"/>
    </row>
    <row r="19" spans="1:15">
      <c r="A19" s="1"/>
      <c r="B19" s="45"/>
      <c r="C19" s="45"/>
      <c r="D19" s="45"/>
      <c r="E19" s="45"/>
      <c r="F19" s="45"/>
      <c r="G19" s="45"/>
      <c r="H19" s="45"/>
      <c r="I19" s="45"/>
      <c r="J19" s="45"/>
      <c r="K19" s="45"/>
      <c r="L19" s="45"/>
      <c r="M19" s="45"/>
      <c r="N19" s="45"/>
      <c r="O19" s="45"/>
    </row>
    <row r="20" spans="1:15">
      <c r="A20" s="1"/>
      <c r="B20" s="45"/>
      <c r="C20" s="45"/>
      <c r="D20" s="45"/>
      <c r="E20" s="45"/>
      <c r="F20" s="45"/>
      <c r="G20" s="45"/>
      <c r="H20" s="45"/>
      <c r="I20" s="45"/>
      <c r="J20" s="45"/>
      <c r="K20" s="45"/>
      <c r="L20" s="45"/>
      <c r="M20" s="45"/>
      <c r="N20" s="45"/>
      <c r="O20" s="45"/>
    </row>
    <row r="21" spans="1:15">
      <c r="A21" s="1"/>
      <c r="B21" s="45"/>
      <c r="C21" s="45"/>
      <c r="D21" s="45"/>
      <c r="E21" s="45"/>
      <c r="F21" s="45"/>
      <c r="G21" s="45"/>
      <c r="H21" s="45"/>
      <c r="I21" s="45"/>
      <c r="J21" s="45"/>
      <c r="K21" s="45"/>
      <c r="L21" s="45"/>
      <c r="M21" s="45"/>
      <c r="N21" s="45"/>
      <c r="O21" s="45"/>
    </row>
    <row r="22" spans="1:15">
      <c r="A22" s="1"/>
      <c r="B22" s="45"/>
      <c r="C22" s="45"/>
      <c r="D22" s="45"/>
      <c r="E22" s="45"/>
      <c r="F22" s="45"/>
      <c r="G22" s="45"/>
      <c r="H22" s="45"/>
      <c r="I22" s="45"/>
      <c r="J22" s="45"/>
      <c r="K22" s="45"/>
      <c r="L22" s="45"/>
      <c r="M22" s="45"/>
      <c r="N22" s="45"/>
      <c r="O22" s="45"/>
    </row>
    <row r="23" spans="1:15">
      <c r="A23" s="1"/>
      <c r="B23" s="45"/>
      <c r="C23" s="45"/>
      <c r="D23" s="45"/>
      <c r="E23" s="45"/>
      <c r="F23" s="45"/>
      <c r="G23" s="45"/>
      <c r="H23" s="45"/>
      <c r="I23" s="45"/>
      <c r="J23" s="45"/>
      <c r="K23" s="45"/>
      <c r="L23" s="45"/>
      <c r="M23" s="45"/>
      <c r="N23" s="45"/>
      <c r="O23" s="45"/>
    </row>
    <row r="24" spans="1:15">
      <c r="A24" s="1"/>
      <c r="B24" s="45"/>
      <c r="C24" s="45"/>
      <c r="D24" s="45"/>
      <c r="E24" s="45"/>
      <c r="F24" s="45"/>
      <c r="G24" s="45"/>
      <c r="H24" s="45"/>
      <c r="I24" s="45"/>
      <c r="J24" s="45"/>
      <c r="K24" s="45"/>
      <c r="L24" s="45"/>
      <c r="M24" s="45"/>
      <c r="N24" s="45"/>
      <c r="O24" s="45"/>
    </row>
    <row r="25" spans="1:15">
      <c r="A25" s="1"/>
      <c r="B25" s="45"/>
      <c r="C25" s="45"/>
      <c r="D25" s="45"/>
      <c r="E25" s="45"/>
      <c r="F25" s="45"/>
      <c r="G25" s="45"/>
      <c r="H25" s="45"/>
      <c r="I25" s="45"/>
      <c r="J25" s="45"/>
      <c r="K25" s="45"/>
      <c r="L25" s="45"/>
      <c r="M25" s="45"/>
      <c r="N25" s="45"/>
      <c r="O25" s="45"/>
    </row>
    <row r="26" spans="1:15">
      <c r="A26" s="1"/>
      <c r="B26" s="45"/>
      <c r="C26" s="45"/>
      <c r="D26" s="45"/>
      <c r="E26" s="45"/>
      <c r="F26" s="45"/>
      <c r="G26" s="45"/>
      <c r="H26" s="45"/>
      <c r="I26" s="45"/>
      <c r="J26" s="45"/>
      <c r="K26" s="45"/>
      <c r="L26" s="45"/>
      <c r="M26" s="45"/>
      <c r="N26" s="45"/>
      <c r="O26" s="45"/>
    </row>
    <row r="27" spans="1:15">
      <c r="A27" s="1"/>
      <c r="B27" s="45"/>
      <c r="C27" s="45"/>
      <c r="D27" s="45"/>
      <c r="E27" s="45"/>
      <c r="F27" s="45"/>
      <c r="G27" s="45"/>
      <c r="H27" s="45"/>
      <c r="I27" s="45"/>
      <c r="J27" s="45"/>
      <c r="K27" s="45"/>
      <c r="L27" s="45"/>
      <c r="M27" s="45"/>
      <c r="N27" s="45"/>
      <c r="O27" s="45"/>
    </row>
  </sheetData>
  <customSheetViews>
    <customSheetView guid="{71B0A4DF-A151-4888-AD28-56A1189DEF7A}" scale="80" showPageBreaks="1" showGridLines="0" fitToPage="1" printArea="1" view="pageBreakPreview" topLeftCell="A12">
      <selection activeCell="H4" sqref="H4"/>
      <pageMargins left="0.7" right="0.7" top="0.75" bottom="0.75" header="0.3" footer="0.3"/>
      <pageSetup paperSize="9" scale="75" fitToHeight="0" orientation="landscape" r:id="rId1"/>
    </customSheetView>
    <customSheetView guid="{1D0196E2-DA44-4DB7-9EF7-BDF396FFCB9E}" scale="70" showPageBreaks="1" showGridLines="0" fitToPage="1" printArea="1" view="pageBreakPreview">
      <selection activeCell="W28" sqref="W28"/>
      <pageMargins left="0.7" right="0.7" top="0.75" bottom="0.75" header="0.3" footer="0.3"/>
      <pageSetup paperSize="9" scale="75" fitToHeight="0" orientation="landscape" r:id="rId2"/>
    </customSheetView>
    <customSheetView guid="{CD2548A9-7BE4-4403-91CD-580D6B673AE0}" scale="85" showPageBreaks="1" showGridLines="0" fitToPage="1" printArea="1" view="pageBreakPreview" topLeftCell="A13">
      <selection activeCell="S44" sqref="S44"/>
      <pageMargins left="0.7" right="0.7" top="0.75" bottom="0.75" header="0.3" footer="0.3"/>
      <pageSetup paperSize="9" scale="75" fitToHeight="0" orientation="landscape" r:id="rId3"/>
    </customSheetView>
    <customSheetView guid="{E2060345-10C5-44A3-95E0-67544A309E3C}" scale="80" showPageBreaks="1" showGridLines="0" fitToPage="1" printArea="1" view="pageBreakPreview" topLeftCell="A12">
      <selection activeCell="H4" sqref="H4"/>
      <pageMargins left="0.7" right="0.7" top="0.75" bottom="0.75" header="0.3" footer="0.3"/>
      <pageSetup paperSize="9" scale="75" fitToHeight="0" orientation="landscape" r:id="rId4"/>
    </customSheetView>
    <customSheetView guid="{7897F2C7-20A9-4961-B617-DBAAC333AF50}" scale="80" showPageBreaks="1" showGridLines="0" fitToPage="1" printArea="1" view="pageBreakPreview" topLeftCell="A12">
      <selection activeCell="H4" sqref="H4"/>
      <pageMargins left="0.7" right="0.7" top="0.75" bottom="0.75" header="0.3" footer="0.3"/>
      <pageSetup paperSize="9" scale="75" fitToHeight="0" orientation="landscape" r:id="rId5"/>
    </customSheetView>
    <customSheetView guid="{CFBB7BCF-3C34-4D65-B7CB-B5BDEC1FB4F5}" scale="85" showPageBreaks="1" showGridLines="0" fitToPage="1" printArea="1" view="pageBreakPreview" topLeftCell="A16">
      <selection activeCell="S43" sqref="S43"/>
      <pageMargins left="0.7" right="0.7" top="0.75" bottom="0.75" header="0.3" footer="0.3"/>
      <pageSetup paperSize="9" scale="79" fitToHeight="0" orientation="landscape" r:id="rId6"/>
    </customSheetView>
    <customSheetView guid="{69535C21-9FE6-49FF-8C76-DB202AC4DC8D}" scale="70" showPageBreaks="1" showGridLines="0" fitToPage="1" printArea="1" view="pageBreakPreview">
      <selection activeCell="H4" sqref="H4"/>
      <pageMargins left="0.7" right="0.7" top="0.75" bottom="0.75" header="0.3" footer="0.3"/>
      <pageSetup paperSize="9" scale="75" fitToHeight="0" orientation="landscape" r:id="rId7"/>
    </customSheetView>
    <customSheetView guid="{FC2EDFC3-A93C-4477-93AF-27C0C0201BDE}" showGridLines="0" fitToPage="1" topLeftCell="B1">
      <selection activeCell="U28" sqref="U28"/>
      <pageMargins left="0.31496062992125984" right="0.31496062992125984" top="0.74803149606299213" bottom="0.74803149606299213" header="0.31496062992125984" footer="0.31496062992125984"/>
      <printOptions horizontalCentered="1"/>
      <pageSetup paperSize="9" scale="81" fitToHeight="0" orientation="landscape" r:id="rId8"/>
    </customSheetView>
  </customSheetViews>
  <printOptions horizontalCentered="1"/>
  <pageMargins left="0.31496062992125984" right="0.31496062992125984" top="0.74803149606299213" bottom="0.74803149606299213" header="0.31496062992125984" footer="0.31496062992125984"/>
  <pageSetup paperSize="9" scale="81" fitToHeight="0" orientation="landscape"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4:B5"/>
  <sheetViews>
    <sheetView showGridLines="0" view="pageBreakPreview" zoomScaleNormal="100" zoomScaleSheetLayoutView="85" workbookViewId="0">
      <selection activeCell="F10" sqref="F10"/>
    </sheetView>
  </sheetViews>
  <sheetFormatPr defaultColWidth="9.140625" defaultRowHeight="14.25"/>
  <cols>
    <col min="1" max="16384" width="9.140625" style="50"/>
  </cols>
  <sheetData>
    <row r="4" spans="2:2" ht="35.25">
      <c r="B4" s="49" t="s">
        <v>42</v>
      </c>
    </row>
    <row r="5" spans="2:2" ht="20.25">
      <c r="B5" s="51" t="s">
        <v>37</v>
      </c>
    </row>
  </sheetData>
  <customSheetViews>
    <customSheetView guid="{71B0A4DF-A151-4888-AD28-56A1189DEF7A}" showPageBreaks="1" showGridLines="0" fitToPage="1" printArea="1" view="pageBreakPreview">
      <pageMargins left="0.7" right="0.7" top="0.75" bottom="0.75" header="0.3" footer="0.3"/>
      <pageSetup paperSize="9" scale="79" orientation="landscape" r:id="rId1"/>
    </customSheetView>
    <customSheetView guid="{1D0196E2-DA44-4DB7-9EF7-BDF396FFCB9E}" scale="85" showPageBreaks="1" showGridLines="0" fitToPage="1" printArea="1" view="pageBreakPreview">
      <pageMargins left="0.7" right="0.7" top="0.75" bottom="0.75" header="0.3" footer="0.3"/>
      <pageSetup paperSize="9" scale="79" orientation="landscape" r:id="rId2"/>
    </customSheetView>
    <customSheetView guid="{CD2548A9-7BE4-4403-91CD-580D6B673AE0}" scale="85" showPageBreaks="1" showGridLines="0" fitToPage="1" printArea="1" view="pageBreakPreview">
      <pageMargins left="0.7" right="0.7" top="0.75" bottom="0.75" header="0.3" footer="0.3"/>
      <pageSetup paperSize="9" scale="79" orientation="landscape" r:id="rId3"/>
    </customSheetView>
    <customSheetView guid="{E2060345-10C5-44A3-95E0-67544A309E3C}" showPageBreaks="1" showGridLines="0" fitToPage="1" printArea="1" view="pageBreakPreview">
      <pageMargins left="0.7" right="0.7" top="0.75" bottom="0.75" header="0.3" footer="0.3"/>
      <pageSetup paperSize="9" scale="79" orientation="landscape" r:id="rId4"/>
    </customSheetView>
    <customSheetView guid="{7897F2C7-20A9-4961-B617-DBAAC333AF50}" showPageBreaks="1" showGridLines="0" fitToPage="1" printArea="1" view="pageBreakPreview">
      <pageMargins left="0.7" right="0.7" top="0.75" bottom="0.75" header="0.3" footer="0.3"/>
      <pageSetup paperSize="9" scale="79" orientation="landscape" r:id="rId5"/>
    </customSheetView>
    <customSheetView guid="{CFBB7BCF-3C34-4D65-B7CB-B5BDEC1FB4F5}" scale="85" showPageBreaks="1" showGridLines="0" fitToPage="1" printArea="1" view="pageBreakPreview">
      <pageMargins left="0.7" right="0.7" top="0.75" bottom="0.75" header="0.3" footer="0.3"/>
      <pageSetup paperSize="9" scale="79" orientation="landscape" r:id="rId6"/>
    </customSheetView>
    <customSheetView guid="{69535C21-9FE6-49FF-8C76-DB202AC4DC8D}" scale="85" showPageBreaks="1" showGridLines="0" fitToPage="1" printArea="1" view="pageBreakPreview">
      <pageMargins left="0.7" right="0.7" top="0.75" bottom="0.75" header="0.3" footer="0.3"/>
      <pageSetup paperSize="9" scale="79" orientation="landscape" r:id="rId7"/>
    </customSheetView>
    <customSheetView guid="{FC2EDFC3-A93C-4477-93AF-27C0C0201BDE}" showPageBreaks="1" showGridLines="0" fitToPage="1" printArea="1" view="pageBreakPreview">
      <pageMargins left="0.7" right="0.7" top="0.75" bottom="0.75" header="0.3" footer="0.3"/>
      <pageSetup paperSize="9" scale="79" orientation="landscape" r:id="rId8"/>
    </customSheetView>
  </customSheetViews>
  <pageMargins left="0.7" right="0.7" top="0.75" bottom="0.75" header="0.3" footer="0.3"/>
  <pageSetup paperSize="9" scale="79" orientation="landscape"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T148"/>
  <sheetViews>
    <sheetView showGridLines="0" tabSelected="1" topLeftCell="F1" zoomScale="55" zoomScaleNormal="55" zoomScaleSheetLayoutView="55" zoomScalePageLayoutView="40" workbookViewId="0">
      <selection activeCell="AB13" sqref="AB13"/>
    </sheetView>
  </sheetViews>
  <sheetFormatPr defaultColWidth="9.140625" defaultRowHeight="15"/>
  <cols>
    <col min="1" max="1" width="9.140625" style="76"/>
    <col min="2" max="2" width="5.28515625" style="76" customWidth="1"/>
    <col min="3" max="3" width="15.7109375" style="76" customWidth="1"/>
    <col min="4" max="4" width="29.140625" style="162" customWidth="1"/>
    <col min="5" max="5" width="3.28515625" style="76" customWidth="1"/>
    <col min="6" max="6" width="12.140625" style="76" customWidth="1"/>
    <col min="7" max="7" width="2.85546875" style="76" customWidth="1"/>
    <col min="8" max="8" width="15.140625" style="76" bestFit="1" customWidth="1"/>
    <col min="9" max="9" width="10.7109375" style="76" customWidth="1"/>
    <col min="10" max="10" width="11.28515625" style="76" customWidth="1"/>
    <col min="11" max="11" width="12.85546875" style="76" customWidth="1"/>
    <col min="12" max="12" width="3.140625" style="73" customWidth="1"/>
    <col min="13" max="13" width="12.140625" style="76" customWidth="1"/>
    <col min="14" max="14" width="10.7109375" style="76" customWidth="1"/>
    <col min="15" max="15" width="12.140625" style="76" customWidth="1"/>
    <col min="16" max="16" width="13.42578125" style="76" customWidth="1"/>
    <col min="17" max="17" width="3.140625" style="73" customWidth="1"/>
    <col min="18" max="18" width="12.140625" style="76" customWidth="1"/>
    <col min="19" max="19" width="10.7109375" style="76" customWidth="1"/>
    <col min="20" max="20" width="13.42578125" style="76" customWidth="1"/>
    <col min="21" max="21" width="12.28515625" style="76" customWidth="1"/>
    <col min="22" max="22" width="3.140625" style="73" customWidth="1"/>
    <col min="23" max="23" width="12.140625" style="76" customWidth="1"/>
    <col min="24" max="24" width="10.7109375" style="76" customWidth="1"/>
    <col min="25" max="25" width="12.140625" style="76" customWidth="1"/>
    <col min="26" max="26" width="11.28515625" style="76" customWidth="1"/>
    <col min="27" max="27" width="2.140625" style="76" customWidth="1"/>
    <col min="28" max="28" width="13.7109375" style="76" customWidth="1"/>
    <col min="29" max="29" width="14.42578125" style="76" customWidth="1"/>
    <col min="30" max="30" width="2.140625" style="76" customWidth="1"/>
    <col min="31" max="31" width="12.140625" style="76" customWidth="1"/>
    <col min="32" max="32" width="12.5703125" style="76" customWidth="1"/>
    <col min="33" max="33" width="2.140625" style="76" customWidth="1"/>
    <col min="34" max="34" width="10.28515625" style="76" customWidth="1"/>
    <col min="35" max="16384" width="9.140625" style="76"/>
  </cols>
  <sheetData>
    <row r="1" spans="3:46" ht="9" customHeight="1"/>
    <row r="2" spans="3:46" ht="18" customHeight="1">
      <c r="D2" s="330" t="s">
        <v>56</v>
      </c>
      <c r="E2" s="330"/>
      <c r="F2" s="330"/>
      <c r="G2" s="73"/>
      <c r="L2" s="76"/>
      <c r="Q2" s="76"/>
      <c r="V2" s="76"/>
    </row>
    <row r="3" spans="3:46" s="93" customFormat="1" ht="16.5" customHeight="1">
      <c r="D3" s="163"/>
      <c r="E3" s="78"/>
      <c r="F3" s="78"/>
      <c r="G3" s="78"/>
      <c r="H3" s="78"/>
      <c r="I3" s="78"/>
      <c r="J3" s="78"/>
      <c r="K3" s="78"/>
      <c r="L3" s="78"/>
      <c r="M3" s="78"/>
      <c r="N3" s="78"/>
      <c r="O3" s="78"/>
      <c r="P3" s="78"/>
      <c r="Q3" s="78"/>
      <c r="R3" s="78"/>
      <c r="S3" s="78"/>
      <c r="T3" s="78"/>
      <c r="U3" s="78"/>
      <c r="V3" s="78"/>
      <c r="W3" s="78"/>
      <c r="X3" s="78"/>
      <c r="Y3" s="78"/>
      <c r="Z3" s="78"/>
      <c r="AA3" s="76"/>
      <c r="AB3" s="78"/>
      <c r="AC3" s="78"/>
      <c r="AD3" s="76"/>
      <c r="AE3" s="78"/>
      <c r="AF3" s="78"/>
      <c r="AG3" s="76"/>
      <c r="AH3" s="76"/>
      <c r="AI3" s="76"/>
      <c r="AJ3" s="76"/>
      <c r="AK3" s="76"/>
      <c r="AL3" s="76"/>
      <c r="AM3" s="76"/>
      <c r="AN3" s="76"/>
      <c r="AO3" s="76"/>
      <c r="AP3" s="76"/>
      <c r="AQ3" s="76"/>
      <c r="AR3" s="76"/>
      <c r="AS3" s="76"/>
      <c r="AT3" s="76"/>
    </row>
    <row r="4" spans="3:46" s="93" customFormat="1" ht="30">
      <c r="C4" s="105"/>
      <c r="D4" s="164" t="s">
        <v>110</v>
      </c>
      <c r="E4" s="70"/>
      <c r="F4" s="70"/>
      <c r="G4" s="95"/>
      <c r="H4" s="70"/>
      <c r="I4" s="70"/>
      <c r="J4" s="70"/>
      <c r="K4" s="70"/>
      <c r="L4" s="70"/>
      <c r="M4" s="70"/>
      <c r="N4" s="70"/>
      <c r="O4" s="70"/>
      <c r="P4" s="70"/>
      <c r="Q4" s="70"/>
      <c r="R4" s="70"/>
      <c r="S4" s="70"/>
      <c r="T4" s="70"/>
      <c r="U4" s="70"/>
      <c r="V4" s="70"/>
      <c r="W4" s="70"/>
      <c r="X4" s="70"/>
      <c r="Y4" s="70"/>
      <c r="Z4" s="70"/>
      <c r="AA4" s="70"/>
      <c r="AB4" s="70"/>
      <c r="AC4" s="324" t="s">
        <v>217</v>
      </c>
      <c r="AD4" s="76"/>
      <c r="AE4" s="70"/>
      <c r="AF4" s="324" t="s">
        <v>217</v>
      </c>
      <c r="AG4" s="76"/>
      <c r="AH4" s="76"/>
      <c r="AI4" s="76"/>
      <c r="AJ4" s="76"/>
      <c r="AK4" s="76"/>
      <c r="AL4" s="76"/>
      <c r="AM4" s="76"/>
      <c r="AN4" s="76"/>
      <c r="AO4" s="76"/>
      <c r="AP4" s="76"/>
      <c r="AQ4" s="76"/>
      <c r="AR4" s="76"/>
      <c r="AS4" s="76"/>
      <c r="AT4" s="76"/>
    </row>
    <row r="5" spans="3:46" s="93" customFormat="1" ht="12" customHeight="1">
      <c r="C5" s="106"/>
      <c r="D5" s="165"/>
      <c r="E5" s="107"/>
      <c r="F5" s="108"/>
      <c r="G5" s="107"/>
      <c r="H5" s="108"/>
      <c r="I5" s="108"/>
      <c r="J5" s="108"/>
      <c r="K5" s="108"/>
      <c r="L5" s="109"/>
      <c r="M5" s="108"/>
      <c r="N5" s="108"/>
      <c r="O5" s="108"/>
      <c r="P5" s="108"/>
      <c r="Q5" s="109"/>
      <c r="R5" s="108"/>
      <c r="S5" s="108"/>
      <c r="T5" s="108"/>
      <c r="U5" s="108"/>
      <c r="V5" s="109"/>
      <c r="W5" s="108"/>
      <c r="X5" s="108"/>
      <c r="Y5" s="108"/>
      <c r="Z5" s="108"/>
      <c r="AA5" s="76"/>
      <c r="AB5" s="108"/>
      <c r="AC5" s="108"/>
      <c r="AD5" s="76"/>
      <c r="AE5" s="108"/>
      <c r="AF5" s="108"/>
      <c r="AG5" s="76"/>
      <c r="AH5" s="76"/>
      <c r="AI5" s="76"/>
      <c r="AJ5" s="76"/>
      <c r="AK5" s="76"/>
      <c r="AL5" s="76"/>
      <c r="AM5" s="76"/>
      <c r="AN5" s="76"/>
      <c r="AO5" s="76"/>
      <c r="AP5" s="76"/>
      <c r="AQ5" s="76"/>
      <c r="AR5" s="76"/>
      <c r="AS5" s="76"/>
      <c r="AT5" s="76"/>
    </row>
    <row r="6" spans="3:46" s="93" customFormat="1" ht="42.6" customHeight="1">
      <c r="C6" s="128"/>
      <c r="D6" s="181" t="s">
        <v>8</v>
      </c>
      <c r="E6" s="193"/>
      <c r="F6" s="153" t="s">
        <v>205</v>
      </c>
      <c r="G6" s="193"/>
      <c r="H6" s="153" t="s">
        <v>75</v>
      </c>
      <c r="I6" s="153" t="s">
        <v>98</v>
      </c>
      <c r="J6" s="153" t="s">
        <v>103</v>
      </c>
      <c r="K6" s="153" t="s">
        <v>102</v>
      </c>
      <c r="L6" s="155"/>
      <c r="M6" s="153" t="s">
        <v>76</v>
      </c>
      <c r="N6" s="156" t="s">
        <v>97</v>
      </c>
      <c r="O6" s="153" t="s">
        <v>77</v>
      </c>
      <c r="P6" s="153" t="s">
        <v>78</v>
      </c>
      <c r="Q6" s="155"/>
      <c r="R6" s="153" t="s">
        <v>79</v>
      </c>
      <c r="S6" s="156" t="s">
        <v>80</v>
      </c>
      <c r="T6" s="153" t="s">
        <v>81</v>
      </c>
      <c r="U6" s="153" t="s">
        <v>85</v>
      </c>
      <c r="V6" s="155"/>
      <c r="W6" s="153" t="s">
        <v>88</v>
      </c>
      <c r="X6" s="156" t="s">
        <v>111</v>
      </c>
      <c r="Y6" s="153" t="s">
        <v>118</v>
      </c>
      <c r="Z6" s="153" t="s">
        <v>120</v>
      </c>
      <c r="AA6" s="76"/>
      <c r="AB6" s="153" t="s">
        <v>211</v>
      </c>
      <c r="AC6" s="156" t="s">
        <v>216</v>
      </c>
      <c r="AD6" s="76"/>
      <c r="AE6" s="153" t="s">
        <v>181</v>
      </c>
      <c r="AF6" s="156" t="s">
        <v>216</v>
      </c>
      <c r="AG6" s="76"/>
      <c r="AI6" s="76"/>
      <c r="AJ6" s="76"/>
      <c r="AK6" s="76"/>
      <c r="AL6" s="76"/>
      <c r="AM6" s="76"/>
      <c r="AN6" s="76"/>
      <c r="AO6" s="76"/>
      <c r="AP6" s="76"/>
      <c r="AQ6" s="76"/>
      <c r="AR6" s="76"/>
      <c r="AS6" s="76"/>
      <c r="AT6" s="76"/>
    </row>
    <row r="7" spans="3:46" s="93" customFormat="1" ht="45">
      <c r="C7" s="128"/>
      <c r="D7" s="171"/>
      <c r="E7" s="182"/>
      <c r="F7" s="129"/>
      <c r="G7" s="182"/>
      <c r="H7" s="130"/>
      <c r="I7" s="130"/>
      <c r="J7" s="130"/>
      <c r="K7" s="130"/>
      <c r="L7" s="127"/>
      <c r="M7" s="130"/>
      <c r="N7" s="131"/>
      <c r="O7" s="130"/>
      <c r="P7" s="130"/>
      <c r="Q7" s="127"/>
      <c r="R7" s="130"/>
      <c r="S7" s="131"/>
      <c r="T7" s="130"/>
      <c r="U7" s="130"/>
      <c r="V7" s="127"/>
      <c r="W7" s="130"/>
      <c r="X7" s="131"/>
      <c r="Y7" s="130"/>
      <c r="Z7" s="130"/>
      <c r="AA7" s="76"/>
      <c r="AB7" s="130" t="s">
        <v>210</v>
      </c>
      <c r="AC7" s="131" t="s">
        <v>210</v>
      </c>
      <c r="AD7" s="76"/>
      <c r="AE7" s="127" t="s">
        <v>189</v>
      </c>
      <c r="AF7" s="252" t="s">
        <v>220</v>
      </c>
      <c r="AG7" s="76"/>
      <c r="AI7" s="76"/>
      <c r="AJ7" s="76"/>
      <c r="AK7" s="76"/>
      <c r="AL7" s="76"/>
      <c r="AM7" s="76"/>
      <c r="AN7" s="76"/>
      <c r="AO7" s="76"/>
      <c r="AP7" s="76"/>
      <c r="AQ7" s="76"/>
      <c r="AR7" s="76"/>
      <c r="AS7" s="76"/>
      <c r="AT7" s="76"/>
    </row>
    <row r="8" spans="3:46" s="93" customFormat="1" ht="31.5" customHeight="1">
      <c r="C8" s="194"/>
      <c r="D8" s="172" t="s">
        <v>7</v>
      </c>
      <c r="E8" s="183"/>
      <c r="F8" s="184">
        <v>78.599999999999994</v>
      </c>
      <c r="G8" s="185"/>
      <c r="H8" s="186"/>
      <c r="I8" s="136">
        <v>79</v>
      </c>
      <c r="J8" s="136">
        <v>79.8</v>
      </c>
      <c r="K8" s="136">
        <v>80.400000000000006</v>
      </c>
      <c r="L8" s="137"/>
      <c r="M8" s="136">
        <v>81.7</v>
      </c>
      <c r="N8" s="138">
        <v>83.2</v>
      </c>
      <c r="O8" s="136">
        <v>83.9</v>
      </c>
      <c r="P8" s="136">
        <v>84.7</v>
      </c>
      <c r="Q8" s="137"/>
      <c r="R8" s="136">
        <v>86.4</v>
      </c>
      <c r="S8" s="138">
        <v>87.4</v>
      </c>
      <c r="T8" s="136">
        <v>88</v>
      </c>
      <c r="U8" s="136">
        <f>94.8-U17</f>
        <v>90.899999999999991</v>
      </c>
      <c r="V8" s="137"/>
      <c r="W8" s="136">
        <f>95.5-W17</f>
        <v>91.6</v>
      </c>
      <c r="X8" s="138">
        <v>93.4</v>
      </c>
      <c r="Y8" s="136">
        <f>95-Y17</f>
        <v>93</v>
      </c>
      <c r="Z8" s="136">
        <v>94.600000000000009</v>
      </c>
      <c r="AA8" s="76"/>
      <c r="AB8" s="136">
        <v>94.941999999999993</v>
      </c>
      <c r="AC8" s="138">
        <v>96.1</v>
      </c>
      <c r="AD8" s="76"/>
      <c r="AE8" s="136">
        <v>94.941999999999993</v>
      </c>
      <c r="AF8" s="138">
        <v>96.1</v>
      </c>
      <c r="AG8" s="76"/>
      <c r="AH8" s="76"/>
      <c r="AI8" s="76"/>
      <c r="AJ8" s="76"/>
      <c r="AK8" s="76"/>
      <c r="AL8" s="76"/>
      <c r="AM8" s="76"/>
      <c r="AN8" s="76"/>
      <c r="AO8" s="76"/>
      <c r="AP8" s="76"/>
      <c r="AQ8" s="76"/>
      <c r="AR8" s="76"/>
      <c r="AS8" s="76"/>
      <c r="AT8" s="76"/>
    </row>
    <row r="9" spans="3:46" s="93" customFormat="1" ht="31.5" customHeight="1">
      <c r="C9" s="182"/>
      <c r="D9" s="173" t="s">
        <v>201</v>
      </c>
      <c r="E9" s="183"/>
      <c r="F9" s="187">
        <v>63.3</v>
      </c>
      <c r="G9" s="185"/>
      <c r="H9" s="186"/>
      <c r="I9" s="142">
        <v>63.3</v>
      </c>
      <c r="J9" s="142">
        <v>63.3</v>
      </c>
      <c r="K9" s="142">
        <v>63.3</v>
      </c>
      <c r="L9" s="142"/>
      <c r="M9" s="142">
        <v>63.3</v>
      </c>
      <c r="N9" s="143">
        <v>63.3</v>
      </c>
      <c r="O9" s="142">
        <v>63.3</v>
      </c>
      <c r="P9" s="142">
        <v>63.3</v>
      </c>
      <c r="Q9" s="142"/>
      <c r="R9" s="142">
        <v>64.5</v>
      </c>
      <c r="S9" s="143">
        <v>64.5</v>
      </c>
      <c r="T9" s="142">
        <v>64.5</v>
      </c>
      <c r="U9" s="142">
        <v>64.5</v>
      </c>
      <c r="V9" s="142"/>
      <c r="W9" s="142">
        <v>65.2</v>
      </c>
      <c r="X9" s="143">
        <v>65.3</v>
      </c>
      <c r="Y9" s="142">
        <v>65.2</v>
      </c>
      <c r="Z9" s="142">
        <v>65.2</v>
      </c>
      <c r="AA9" s="76"/>
      <c r="AB9" s="142">
        <v>65.941999999999993</v>
      </c>
      <c r="AC9" s="314">
        <v>65.938000000000002</v>
      </c>
      <c r="AD9" s="76"/>
      <c r="AE9" s="142">
        <v>65.941999999999993</v>
      </c>
      <c r="AF9" s="314">
        <v>65.938000000000002</v>
      </c>
      <c r="AG9" s="76"/>
      <c r="AH9" s="76"/>
      <c r="AI9" s="76"/>
      <c r="AJ9" s="76"/>
      <c r="AK9" s="76"/>
      <c r="AL9" s="76"/>
      <c r="AM9" s="76"/>
      <c r="AN9" s="76"/>
      <c r="AO9" s="76"/>
      <c r="AP9" s="76"/>
      <c r="AQ9" s="76"/>
      <c r="AR9" s="76"/>
      <c r="AS9" s="76"/>
      <c r="AT9" s="76"/>
    </row>
    <row r="10" spans="3:46" s="93" customFormat="1" ht="31.5" customHeight="1">
      <c r="C10" s="182"/>
      <c r="D10" s="173" t="s">
        <v>202</v>
      </c>
      <c r="E10" s="183"/>
      <c r="F10" s="187">
        <v>15.3</v>
      </c>
      <c r="G10" s="185"/>
      <c r="H10" s="186"/>
      <c r="I10" s="142">
        <v>15.7</v>
      </c>
      <c r="J10" s="142">
        <v>16.5</v>
      </c>
      <c r="K10" s="142">
        <v>17.100000000000001</v>
      </c>
      <c r="L10" s="142"/>
      <c r="M10" s="142">
        <v>18.2</v>
      </c>
      <c r="N10" s="143">
        <v>19.3</v>
      </c>
      <c r="O10" s="142">
        <v>19.899999999999999</v>
      </c>
      <c r="P10" s="142">
        <v>20.7</v>
      </c>
      <c r="Q10" s="142"/>
      <c r="R10" s="142">
        <v>21</v>
      </c>
      <c r="S10" s="143">
        <v>22</v>
      </c>
      <c r="T10" s="142">
        <v>22.3</v>
      </c>
      <c r="U10" s="142">
        <v>22.8</v>
      </c>
      <c r="V10" s="142"/>
      <c r="W10" s="142">
        <f>26.4-W17</f>
        <v>22.5</v>
      </c>
      <c r="X10" s="143">
        <v>23.5</v>
      </c>
      <c r="Y10" s="142">
        <f>24.8-Y17</f>
        <v>22.8</v>
      </c>
      <c r="Z10" s="142">
        <v>24.2</v>
      </c>
      <c r="AA10" s="76"/>
      <c r="AB10" s="142">
        <v>23.7</v>
      </c>
      <c r="AC10" s="314">
        <v>24.6</v>
      </c>
      <c r="AD10" s="76"/>
      <c r="AE10" s="142">
        <v>23.7</v>
      </c>
      <c r="AF10" s="314">
        <v>24.6</v>
      </c>
      <c r="AG10" s="76"/>
      <c r="AH10" s="76"/>
      <c r="AI10" s="76"/>
      <c r="AJ10" s="76"/>
      <c r="AK10" s="76"/>
      <c r="AL10" s="76"/>
      <c r="AM10" s="76"/>
      <c r="AN10" s="76"/>
      <c r="AO10" s="76"/>
      <c r="AP10" s="76"/>
      <c r="AQ10" s="76"/>
      <c r="AR10" s="76"/>
      <c r="AS10" s="76"/>
      <c r="AT10" s="76"/>
    </row>
    <row r="11" spans="3:46" s="93" customFormat="1" ht="31.5" customHeight="1">
      <c r="C11" s="182"/>
      <c r="D11" s="173" t="s">
        <v>203</v>
      </c>
      <c r="E11" s="183"/>
      <c r="F11" s="188">
        <v>0</v>
      </c>
      <c r="G11" s="185"/>
      <c r="H11" s="186"/>
      <c r="I11" s="142">
        <v>0</v>
      </c>
      <c r="J11" s="142">
        <v>0</v>
      </c>
      <c r="K11" s="142">
        <v>0</v>
      </c>
      <c r="L11" s="142"/>
      <c r="M11" s="142">
        <v>0.2</v>
      </c>
      <c r="N11" s="143">
        <v>0.6</v>
      </c>
      <c r="O11" s="142">
        <v>0.7</v>
      </c>
      <c r="P11" s="142">
        <v>0.8</v>
      </c>
      <c r="Q11" s="142"/>
      <c r="R11" s="142">
        <v>0.9</v>
      </c>
      <c r="S11" s="143">
        <v>0.9</v>
      </c>
      <c r="T11" s="142">
        <v>1.2</v>
      </c>
      <c r="U11" s="142">
        <f>7.5-U17</f>
        <v>3.6</v>
      </c>
      <c r="V11" s="142"/>
      <c r="W11" s="142">
        <v>3.9</v>
      </c>
      <c r="X11" s="143">
        <v>4.5999999999999996</v>
      </c>
      <c r="Y11" s="142">
        <v>5</v>
      </c>
      <c r="Z11" s="142">
        <v>5.2</v>
      </c>
      <c r="AA11" s="76"/>
      <c r="AB11" s="142">
        <v>5.3</v>
      </c>
      <c r="AC11" s="314">
        <v>5.6</v>
      </c>
      <c r="AD11" s="76"/>
      <c r="AE11" s="142">
        <v>5.3</v>
      </c>
      <c r="AF11" s="314">
        <v>5.6</v>
      </c>
      <c r="AG11" s="76"/>
      <c r="AH11" s="76"/>
      <c r="AI11" s="76"/>
      <c r="AJ11" s="76"/>
      <c r="AK11" s="76"/>
      <c r="AL11" s="76"/>
      <c r="AM11" s="76"/>
      <c r="AN11" s="76"/>
      <c r="AO11" s="76"/>
      <c r="AP11" s="76"/>
      <c r="AQ11" s="76"/>
      <c r="AR11" s="76"/>
      <c r="AS11" s="76"/>
      <c r="AT11" s="76"/>
    </row>
    <row r="12" spans="3:46" s="93" customFormat="1" ht="31.5" customHeight="1">
      <c r="C12" s="194"/>
      <c r="D12" s="172" t="s">
        <v>2</v>
      </c>
      <c r="E12" s="183"/>
      <c r="F12" s="184">
        <v>-44.9</v>
      </c>
      <c r="G12" s="185"/>
      <c r="H12" s="186"/>
      <c r="I12" s="136">
        <v>-44</v>
      </c>
      <c r="J12" s="136">
        <v>-43.6</v>
      </c>
      <c r="K12" s="136">
        <v>-43.3</v>
      </c>
      <c r="L12" s="137"/>
      <c r="M12" s="136">
        <v>-42.8</v>
      </c>
      <c r="N12" s="138">
        <v>-42.4</v>
      </c>
      <c r="O12" s="136">
        <v>-42.2</v>
      </c>
      <c r="P12" s="136">
        <v>-42.5</v>
      </c>
      <c r="Q12" s="137"/>
      <c r="R12" s="136">
        <v>-42.1</v>
      </c>
      <c r="S12" s="138">
        <v>-41.1</v>
      </c>
      <c r="T12" s="136">
        <v>-39.799999999999997</v>
      </c>
      <c r="U12" s="136">
        <v>-41.6</v>
      </c>
      <c r="V12" s="137"/>
      <c r="W12" s="136">
        <v>-40.200000000000003</v>
      </c>
      <c r="X12" s="138">
        <v>-41.2</v>
      </c>
      <c r="Y12" s="136">
        <v>-40.199999999999996</v>
      </c>
      <c r="Z12" s="136">
        <v>-41.5</v>
      </c>
      <c r="AA12" s="76"/>
      <c r="AB12" s="136">
        <v>-41.3</v>
      </c>
      <c r="AC12" s="138">
        <v>-42</v>
      </c>
      <c r="AD12" s="76"/>
      <c r="AE12" s="136">
        <v>-12.100000000000001</v>
      </c>
      <c r="AF12" s="138">
        <v>12</v>
      </c>
      <c r="AG12" s="76"/>
      <c r="AH12" s="76"/>
      <c r="AI12" s="76"/>
      <c r="AJ12" s="76"/>
      <c r="AK12" s="76"/>
      <c r="AL12" s="76"/>
      <c r="AM12" s="76"/>
      <c r="AN12" s="76"/>
      <c r="AO12" s="76"/>
      <c r="AP12" s="76"/>
      <c r="AQ12" s="76"/>
      <c r="AR12" s="76"/>
      <c r="AS12" s="76"/>
      <c r="AT12" s="76"/>
    </row>
    <row r="13" spans="3:46" s="93" customFormat="1" ht="31.5" customHeight="1">
      <c r="C13" s="182"/>
      <c r="D13" s="173" t="s">
        <v>31</v>
      </c>
      <c r="E13" s="183"/>
      <c r="F13" s="187">
        <v>-38.6</v>
      </c>
      <c r="G13" s="185"/>
      <c r="H13" s="186"/>
      <c r="I13" s="142">
        <v>-38</v>
      </c>
      <c r="J13" s="142">
        <v>-37.9</v>
      </c>
      <c r="K13" s="142">
        <v>-37.1</v>
      </c>
      <c r="L13" s="142"/>
      <c r="M13" s="142">
        <v>-35.6</v>
      </c>
      <c r="N13" s="143">
        <v>-35.6</v>
      </c>
      <c r="O13" s="142">
        <v>-35.4</v>
      </c>
      <c r="P13" s="142">
        <v>-34.6</v>
      </c>
      <c r="Q13" s="142"/>
      <c r="R13" s="142">
        <v>-33.9</v>
      </c>
      <c r="S13" s="143">
        <v>-33.9</v>
      </c>
      <c r="T13" s="142">
        <v>-33.4</v>
      </c>
      <c r="U13" s="142">
        <v>-33.5</v>
      </c>
      <c r="V13" s="142"/>
      <c r="W13" s="142">
        <v>-32.9</v>
      </c>
      <c r="X13" s="143">
        <v>-32.6</v>
      </c>
      <c r="Y13" s="142">
        <v>-32.299999999999997</v>
      </c>
      <c r="Z13" s="142">
        <v>-32.9</v>
      </c>
      <c r="AA13" s="76"/>
      <c r="AB13" s="142">
        <v>-31.7</v>
      </c>
      <c r="AC13" s="143">
        <v>-32.199999999999996</v>
      </c>
      <c r="AD13" s="76"/>
      <c r="AE13" s="142">
        <v>-2.5</v>
      </c>
      <c r="AF13" s="143">
        <v>-2</v>
      </c>
      <c r="AG13" s="76"/>
      <c r="AH13" s="76"/>
      <c r="AI13" s="76"/>
      <c r="AJ13" s="76"/>
      <c r="AK13" s="76"/>
      <c r="AL13" s="76"/>
      <c r="AM13" s="76"/>
      <c r="AN13" s="76"/>
      <c r="AO13" s="76"/>
      <c r="AP13" s="76"/>
      <c r="AQ13" s="76"/>
      <c r="AR13" s="76"/>
      <c r="AS13" s="76"/>
      <c r="AT13" s="76"/>
    </row>
    <row r="14" spans="3:46" s="93" customFormat="1" ht="31.5" customHeight="1">
      <c r="C14" s="182"/>
      <c r="D14" s="173" t="s">
        <v>214</v>
      </c>
      <c r="E14" s="189"/>
      <c r="F14" s="187">
        <v>-5.2</v>
      </c>
      <c r="G14" s="190"/>
      <c r="H14" s="186"/>
      <c r="I14" s="142">
        <v>-4.7</v>
      </c>
      <c r="J14" s="142">
        <v>-4.5</v>
      </c>
      <c r="K14" s="142">
        <v>-4.9000000000000004</v>
      </c>
      <c r="L14" s="142"/>
      <c r="M14" s="142">
        <v>-5.5</v>
      </c>
      <c r="N14" s="143">
        <v>-5.3</v>
      </c>
      <c r="O14" s="142">
        <v>-5.3</v>
      </c>
      <c r="P14" s="142">
        <v>-6</v>
      </c>
      <c r="Q14" s="142"/>
      <c r="R14" s="142">
        <v>-6.2</v>
      </c>
      <c r="S14" s="143">
        <v>-5.3</v>
      </c>
      <c r="T14" s="142">
        <v>-4.4000000000000004</v>
      </c>
      <c r="U14" s="142">
        <v>-6</v>
      </c>
      <c r="V14" s="142"/>
      <c r="W14" s="142">
        <v>-5.2</v>
      </c>
      <c r="X14" s="143">
        <v>-6.2</v>
      </c>
      <c r="Y14" s="142">
        <v>-5.8</v>
      </c>
      <c r="Z14" s="142">
        <v>-5.9</v>
      </c>
      <c r="AA14" s="76"/>
      <c r="AB14" s="142">
        <v>-6.8</v>
      </c>
      <c r="AC14" s="143">
        <v>-7.4000000000000012</v>
      </c>
      <c r="AD14" s="76"/>
      <c r="AE14" s="142">
        <v>-6.8</v>
      </c>
      <c r="AF14" s="143">
        <v>-7.4000000000000012</v>
      </c>
      <c r="AG14" s="76"/>
      <c r="AH14" s="76"/>
      <c r="AI14" s="76"/>
      <c r="AJ14" s="76"/>
      <c r="AK14" s="76"/>
      <c r="AL14" s="76"/>
      <c r="AM14" s="76"/>
      <c r="AN14" s="76"/>
      <c r="AO14" s="76"/>
      <c r="AP14" s="76"/>
      <c r="AQ14" s="76"/>
      <c r="AR14" s="76"/>
      <c r="AS14" s="76"/>
      <c r="AT14" s="76"/>
    </row>
    <row r="15" spans="3:46" s="93" customFormat="1" ht="31.5" customHeight="1">
      <c r="C15" s="182"/>
      <c r="D15" s="173" t="s">
        <v>204</v>
      </c>
      <c r="E15" s="183"/>
      <c r="F15" s="187">
        <v>-1.1000000000000001</v>
      </c>
      <c r="G15" s="185"/>
      <c r="H15" s="186"/>
      <c r="I15" s="142">
        <v>-1.3</v>
      </c>
      <c r="J15" s="142">
        <v>-1.2</v>
      </c>
      <c r="K15" s="142">
        <v>-1.3</v>
      </c>
      <c r="L15" s="142"/>
      <c r="M15" s="142">
        <v>-1.7</v>
      </c>
      <c r="N15" s="143">
        <v>-1.5</v>
      </c>
      <c r="O15" s="142">
        <v>-1.5</v>
      </c>
      <c r="P15" s="142">
        <v>-1.9</v>
      </c>
      <c r="Q15" s="142"/>
      <c r="R15" s="142">
        <v>-2</v>
      </c>
      <c r="S15" s="143">
        <v>-1.9</v>
      </c>
      <c r="T15" s="142">
        <v>-2</v>
      </c>
      <c r="U15" s="142">
        <v>-2.1</v>
      </c>
      <c r="V15" s="142"/>
      <c r="W15" s="142">
        <v>-2.1</v>
      </c>
      <c r="X15" s="143">
        <v>-2.2999999999999998</v>
      </c>
      <c r="Y15" s="142">
        <v>-2.1</v>
      </c>
      <c r="Z15" s="142">
        <v>-2.7</v>
      </c>
      <c r="AA15" s="76"/>
      <c r="AB15" s="142">
        <v>-2.8</v>
      </c>
      <c r="AC15" s="143">
        <v>-2.5</v>
      </c>
      <c r="AD15" s="76"/>
      <c r="AE15" s="142">
        <v>-2.8</v>
      </c>
      <c r="AF15" s="143">
        <v>-2.5</v>
      </c>
      <c r="AG15" s="76"/>
      <c r="AH15" s="78"/>
      <c r="AI15" s="76"/>
      <c r="AJ15" s="76"/>
      <c r="AK15" s="76"/>
      <c r="AL15" s="76"/>
      <c r="AM15" s="76"/>
      <c r="AN15" s="76"/>
      <c r="AO15" s="76"/>
      <c r="AP15" s="76"/>
      <c r="AQ15" s="76"/>
      <c r="AR15" s="76"/>
      <c r="AS15" s="76"/>
      <c r="AT15" s="76"/>
    </row>
    <row r="16" spans="3:46" s="93" customFormat="1" ht="31.5" customHeight="1">
      <c r="C16" s="158"/>
      <c r="D16" s="174" t="s">
        <v>185</v>
      </c>
      <c r="E16" s="191"/>
      <c r="F16" s="184">
        <v>33.700000000000003</v>
      </c>
      <c r="G16" s="137"/>
      <c r="H16" s="186"/>
      <c r="I16" s="146">
        <v>34.9</v>
      </c>
      <c r="J16" s="146">
        <v>36.200000000000003</v>
      </c>
      <c r="K16" s="146">
        <v>37.1</v>
      </c>
      <c r="L16" s="147"/>
      <c r="M16" s="146">
        <v>38.9</v>
      </c>
      <c r="N16" s="148">
        <v>40.799999999999997</v>
      </c>
      <c r="O16" s="146">
        <v>41.7</v>
      </c>
      <c r="P16" s="146">
        <v>42.2</v>
      </c>
      <c r="Q16" s="147"/>
      <c r="R16" s="146">
        <v>44.3</v>
      </c>
      <c r="S16" s="148">
        <v>46.3</v>
      </c>
      <c r="T16" s="146">
        <v>48.2</v>
      </c>
      <c r="U16" s="146">
        <f>53.2-U17</f>
        <v>49.300000000000004</v>
      </c>
      <c r="V16" s="147"/>
      <c r="W16" s="146">
        <f>55.3-W17</f>
        <v>51.4</v>
      </c>
      <c r="X16" s="148">
        <v>52.3</v>
      </c>
      <c r="Y16" s="146">
        <f>54.8-Y17</f>
        <v>52.8</v>
      </c>
      <c r="Z16" s="146">
        <v>53.1</v>
      </c>
      <c r="AA16" s="76"/>
      <c r="AB16" s="146">
        <v>53.641999999999996</v>
      </c>
      <c r="AC16" s="148">
        <v>54.2</v>
      </c>
      <c r="AD16" s="76"/>
      <c r="AE16" s="146">
        <v>82.841999999999985</v>
      </c>
      <c r="AF16" s="148">
        <v>84.2</v>
      </c>
      <c r="AG16" s="76"/>
      <c r="AH16" s="76"/>
      <c r="AI16" s="76"/>
      <c r="AJ16" s="76"/>
      <c r="AK16" s="76"/>
      <c r="AL16" s="76"/>
      <c r="AM16" s="76"/>
      <c r="AN16" s="76"/>
      <c r="AO16" s="76"/>
      <c r="AP16" s="76"/>
      <c r="AQ16" s="76"/>
      <c r="AR16" s="76"/>
      <c r="AS16" s="76"/>
      <c r="AT16" s="76"/>
    </row>
    <row r="17" spans="3:46" s="93" customFormat="1" ht="31.5" customHeight="1">
      <c r="C17" s="158"/>
      <c r="D17" s="173" t="s">
        <v>186</v>
      </c>
      <c r="E17" s="191"/>
      <c r="F17" s="192"/>
      <c r="G17" s="137"/>
      <c r="H17" s="186"/>
      <c r="I17" s="137"/>
      <c r="J17" s="137"/>
      <c r="K17" s="137"/>
      <c r="L17" s="147"/>
      <c r="M17" s="137"/>
      <c r="N17" s="143"/>
      <c r="O17" s="137"/>
      <c r="P17" s="137"/>
      <c r="Q17" s="147"/>
      <c r="R17" s="137"/>
      <c r="S17" s="143"/>
      <c r="T17" s="137"/>
      <c r="U17" s="142">
        <v>3.9</v>
      </c>
      <c r="V17" s="147"/>
      <c r="W17" s="137">
        <v>3.9</v>
      </c>
      <c r="X17" s="143"/>
      <c r="Y17" s="137">
        <v>2</v>
      </c>
      <c r="Z17" s="137"/>
      <c r="AA17" s="76"/>
      <c r="AB17" s="137"/>
      <c r="AC17" s="138">
        <v>4.8</v>
      </c>
      <c r="AD17" s="76"/>
      <c r="AE17" s="137"/>
      <c r="AF17" s="138">
        <v>4.83</v>
      </c>
      <c r="AG17" s="76"/>
      <c r="AH17" s="76"/>
      <c r="AI17" s="76"/>
      <c r="AJ17" s="76"/>
      <c r="AK17" s="76"/>
      <c r="AL17" s="76"/>
      <c r="AM17" s="76"/>
      <c r="AN17" s="76"/>
      <c r="AO17" s="76"/>
      <c r="AP17" s="76"/>
      <c r="AQ17" s="76"/>
      <c r="AR17" s="76"/>
      <c r="AS17" s="76"/>
      <c r="AT17" s="76"/>
    </row>
    <row r="18" spans="3:46" s="93" customFormat="1" ht="31.5" customHeight="1">
      <c r="C18" s="158"/>
      <c r="D18" s="174" t="s">
        <v>1</v>
      </c>
      <c r="E18" s="191"/>
      <c r="F18" s="184">
        <v>33.700000000000003</v>
      </c>
      <c r="G18" s="137"/>
      <c r="H18" s="186"/>
      <c r="I18" s="146">
        <v>34.9</v>
      </c>
      <c r="J18" s="146">
        <v>36.200000000000003</v>
      </c>
      <c r="K18" s="146">
        <v>37.1</v>
      </c>
      <c r="L18" s="147"/>
      <c r="M18" s="146">
        <v>38.9</v>
      </c>
      <c r="N18" s="148">
        <v>40.799999999999997</v>
      </c>
      <c r="O18" s="146">
        <v>41.7</v>
      </c>
      <c r="P18" s="146">
        <v>42.2</v>
      </c>
      <c r="Q18" s="147"/>
      <c r="R18" s="146">
        <v>44.3</v>
      </c>
      <c r="S18" s="148">
        <v>46.3</v>
      </c>
      <c r="T18" s="146">
        <v>48.2</v>
      </c>
      <c r="U18" s="146">
        <v>53.2</v>
      </c>
      <c r="V18" s="147"/>
      <c r="W18" s="146">
        <v>55.3</v>
      </c>
      <c r="X18" s="148">
        <v>52.3</v>
      </c>
      <c r="Y18" s="146">
        <v>54.800000000000004</v>
      </c>
      <c r="Z18" s="146">
        <v>53.1</v>
      </c>
      <c r="AA18" s="76"/>
      <c r="AB18" s="146">
        <v>53.641999999999996</v>
      </c>
      <c r="AC18" s="148">
        <v>59</v>
      </c>
      <c r="AD18" s="76"/>
      <c r="AE18" s="146">
        <v>82.841999999999985</v>
      </c>
      <c r="AF18" s="148">
        <v>89.03</v>
      </c>
      <c r="AG18" s="76"/>
      <c r="AH18" s="76"/>
      <c r="AI18" s="76"/>
      <c r="AJ18" s="76"/>
      <c r="AK18" s="76"/>
      <c r="AL18" s="76"/>
      <c r="AM18" s="76"/>
      <c r="AN18" s="76"/>
      <c r="AO18" s="76"/>
      <c r="AP18" s="76"/>
      <c r="AQ18" s="76"/>
      <c r="AR18" s="76"/>
      <c r="AS18" s="76"/>
      <c r="AT18" s="76"/>
    </row>
    <row r="19" spans="3:46" s="93" customFormat="1" ht="31.5" customHeight="1">
      <c r="C19" s="158"/>
      <c r="D19" s="173" t="s">
        <v>115</v>
      </c>
      <c r="E19" s="191"/>
      <c r="F19" s="192"/>
      <c r="G19" s="137"/>
      <c r="H19" s="186"/>
      <c r="I19" s="142">
        <v>-2.7</v>
      </c>
      <c r="J19" s="142">
        <v>-2.8</v>
      </c>
      <c r="K19" s="142">
        <v>-7.1999999999999993</v>
      </c>
      <c r="L19" s="142"/>
      <c r="M19" s="142">
        <v>-3.2</v>
      </c>
      <c r="N19" s="143">
        <v>-3.5</v>
      </c>
      <c r="O19" s="142">
        <v>-3.5999999999999996</v>
      </c>
      <c r="P19" s="142">
        <v>-6</v>
      </c>
      <c r="Q19" s="142"/>
      <c r="R19" s="142">
        <v>-3</v>
      </c>
      <c r="S19" s="143">
        <v>-3.1</v>
      </c>
      <c r="T19" s="142">
        <v>-3.2</v>
      </c>
      <c r="U19" s="142">
        <v>-3.5</v>
      </c>
      <c r="V19" s="142"/>
      <c r="W19" s="142">
        <v>-3.2</v>
      </c>
      <c r="X19" s="143">
        <v>-4.0999999999999996</v>
      </c>
      <c r="Y19" s="142">
        <v>-3.9</v>
      </c>
      <c r="Z19" s="142">
        <v>-4</v>
      </c>
      <c r="AA19" s="76"/>
      <c r="AB19" s="142">
        <v>-4.3419999999999987</v>
      </c>
      <c r="AC19" s="143">
        <v>-4.3440000000000003</v>
      </c>
      <c r="AD19" s="76"/>
      <c r="AE19" s="142">
        <v>-31.041999999999987</v>
      </c>
      <c r="AF19" s="143">
        <v>-31.262000000000015</v>
      </c>
      <c r="AG19" s="76"/>
      <c r="AH19" s="110"/>
      <c r="AI19" s="76"/>
      <c r="AJ19" s="76"/>
      <c r="AK19" s="76"/>
      <c r="AL19" s="76"/>
      <c r="AM19" s="76"/>
      <c r="AN19" s="76"/>
      <c r="AO19" s="76"/>
      <c r="AP19" s="76"/>
      <c r="AQ19" s="76"/>
      <c r="AR19" s="76"/>
      <c r="AS19" s="76"/>
      <c r="AT19" s="76"/>
    </row>
    <row r="20" spans="3:46" s="93" customFormat="1" ht="31.5" customHeight="1">
      <c r="C20" s="194"/>
      <c r="D20" s="172" t="s">
        <v>0</v>
      </c>
      <c r="E20" s="183"/>
      <c r="F20" s="184">
        <v>31.1</v>
      </c>
      <c r="G20" s="185"/>
      <c r="H20" s="186"/>
      <c r="I20" s="137">
        <v>32.200000000000003</v>
      </c>
      <c r="J20" s="137">
        <v>33.4</v>
      </c>
      <c r="K20" s="137">
        <v>29.9</v>
      </c>
      <c r="L20" s="137"/>
      <c r="M20" s="137">
        <v>35.700000000000003</v>
      </c>
      <c r="N20" s="138">
        <v>37.4</v>
      </c>
      <c r="O20" s="137">
        <v>38.1</v>
      </c>
      <c r="P20" s="137">
        <v>36.200000000000003</v>
      </c>
      <c r="Q20" s="137"/>
      <c r="R20" s="137">
        <v>41.3</v>
      </c>
      <c r="S20" s="138">
        <v>43.2</v>
      </c>
      <c r="T20" s="137">
        <v>45</v>
      </c>
      <c r="U20" s="137">
        <v>49.7</v>
      </c>
      <c r="V20" s="137"/>
      <c r="W20" s="137">
        <v>52.1</v>
      </c>
      <c r="X20" s="138">
        <v>48.2</v>
      </c>
      <c r="Y20" s="137">
        <v>50.8</v>
      </c>
      <c r="Z20" s="137">
        <v>49.1</v>
      </c>
      <c r="AA20" s="76"/>
      <c r="AB20" s="137">
        <v>49.3</v>
      </c>
      <c r="AC20" s="138">
        <v>54.6</v>
      </c>
      <c r="AD20" s="76"/>
      <c r="AE20" s="137">
        <v>51.8</v>
      </c>
      <c r="AF20" s="138">
        <v>57.8</v>
      </c>
      <c r="AG20" s="76"/>
      <c r="AH20" s="110"/>
      <c r="AI20" s="76"/>
      <c r="AJ20" s="76"/>
      <c r="AK20" s="76"/>
      <c r="AL20" s="76"/>
      <c r="AM20" s="76"/>
      <c r="AN20" s="76"/>
      <c r="AO20" s="76"/>
      <c r="AP20" s="76"/>
      <c r="AQ20" s="76"/>
      <c r="AR20" s="76"/>
      <c r="AS20" s="76"/>
      <c r="AT20" s="76"/>
    </row>
    <row r="21" spans="3:46" s="93" customFormat="1" ht="31.5" customHeight="1">
      <c r="C21" s="182"/>
      <c r="D21" s="173" t="s">
        <v>95</v>
      </c>
      <c r="E21" s="183"/>
      <c r="F21" s="187">
        <v>-0.9</v>
      </c>
      <c r="G21" s="185"/>
      <c r="H21" s="186"/>
      <c r="I21" s="142">
        <v>-0.8</v>
      </c>
      <c r="J21" s="142">
        <v>-1</v>
      </c>
      <c r="K21" s="142">
        <v>-1</v>
      </c>
      <c r="L21" s="142"/>
      <c r="M21" s="142">
        <v>-0.9</v>
      </c>
      <c r="N21" s="143">
        <v>-0.9</v>
      </c>
      <c r="O21" s="142">
        <v>-0.9</v>
      </c>
      <c r="P21" s="142">
        <v>-0.8</v>
      </c>
      <c r="Q21" s="142"/>
      <c r="R21" s="142">
        <v>-1</v>
      </c>
      <c r="S21" s="143">
        <v>-0.9</v>
      </c>
      <c r="T21" s="142">
        <v>-1</v>
      </c>
      <c r="U21" s="142">
        <v>-0.9</v>
      </c>
      <c r="V21" s="142"/>
      <c r="W21" s="142">
        <v>-1</v>
      </c>
      <c r="X21" s="143">
        <v>-1.1000000000000001</v>
      </c>
      <c r="Y21" s="142">
        <v>-0.9</v>
      </c>
      <c r="Z21" s="142">
        <v>-1</v>
      </c>
      <c r="AA21" s="76"/>
      <c r="AB21" s="142">
        <v>-1</v>
      </c>
      <c r="AC21" s="143">
        <v>-0.92199999999999993</v>
      </c>
      <c r="AD21" s="76"/>
      <c r="AE21" s="142">
        <v>-6</v>
      </c>
      <c r="AF21" s="143">
        <v>-5.7859999999999996</v>
      </c>
      <c r="AG21" s="76"/>
      <c r="AH21" s="110"/>
      <c r="AI21" s="76"/>
      <c r="AJ21" s="76"/>
      <c r="AK21" s="76"/>
      <c r="AL21" s="76"/>
      <c r="AM21" s="76"/>
      <c r="AN21" s="76"/>
      <c r="AO21" s="76"/>
      <c r="AP21" s="76"/>
      <c r="AQ21" s="76"/>
      <c r="AR21" s="76"/>
      <c r="AS21" s="76"/>
      <c r="AT21" s="76"/>
    </row>
    <row r="22" spans="3:46" s="93" customFormat="1" ht="31.5" customHeight="1">
      <c r="C22" s="182"/>
      <c r="D22" s="173" t="s">
        <v>39</v>
      </c>
      <c r="E22" s="183"/>
      <c r="F22" s="187">
        <v>-9.6999999999999993</v>
      </c>
      <c r="G22" s="185"/>
      <c r="H22" s="186"/>
      <c r="I22" s="142">
        <v>-10.1</v>
      </c>
      <c r="J22" s="142">
        <v>-10.7</v>
      </c>
      <c r="K22" s="142">
        <v>-9</v>
      </c>
      <c r="L22" s="142"/>
      <c r="M22" s="142">
        <v>-11.3</v>
      </c>
      <c r="N22" s="143">
        <v>-11.4</v>
      </c>
      <c r="O22" s="142">
        <v>-12</v>
      </c>
      <c r="P22" s="142">
        <v>-11.1</v>
      </c>
      <c r="Q22" s="142"/>
      <c r="R22" s="142">
        <v>-11.5</v>
      </c>
      <c r="S22" s="143">
        <v>-12.2</v>
      </c>
      <c r="T22" s="142">
        <v>-11.3</v>
      </c>
      <c r="U22" s="142">
        <v>-13.9</v>
      </c>
      <c r="V22" s="142"/>
      <c r="W22" s="142">
        <v>-14.7</v>
      </c>
      <c r="X22" s="143">
        <v>-13.4</v>
      </c>
      <c r="Y22" s="142">
        <v>-14.4</v>
      </c>
      <c r="Z22" s="142">
        <v>-13.1</v>
      </c>
      <c r="AA22" s="76"/>
      <c r="AB22" s="142">
        <v>-13.9</v>
      </c>
      <c r="AC22" s="143">
        <v>-15.392999999999999</v>
      </c>
      <c r="AD22" s="76"/>
      <c r="AE22" s="142">
        <v>-13.4</v>
      </c>
      <c r="AF22" s="143">
        <v>-15.103</v>
      </c>
      <c r="AG22" s="76"/>
      <c r="AH22" s="110"/>
      <c r="AI22" s="76"/>
      <c r="AJ22" s="76"/>
      <c r="AK22" s="76"/>
      <c r="AL22" s="76"/>
      <c r="AM22" s="76"/>
      <c r="AN22" s="76"/>
      <c r="AO22" s="76"/>
      <c r="AP22" s="76"/>
      <c r="AQ22" s="76"/>
      <c r="AR22" s="76"/>
      <c r="AS22" s="76"/>
      <c r="AT22" s="76"/>
    </row>
    <row r="23" spans="3:46" s="93" customFormat="1" ht="31.5" customHeight="1">
      <c r="C23" s="158"/>
      <c r="D23" s="174" t="s">
        <v>3</v>
      </c>
      <c r="E23" s="191"/>
      <c r="F23" s="192">
        <v>20.6</v>
      </c>
      <c r="G23" s="137"/>
      <c r="H23" s="186"/>
      <c r="I23" s="146">
        <v>21.3</v>
      </c>
      <c r="J23" s="146">
        <v>21.7</v>
      </c>
      <c r="K23" s="146">
        <v>19.899999999999999</v>
      </c>
      <c r="L23" s="147"/>
      <c r="M23" s="146">
        <v>23.5</v>
      </c>
      <c r="N23" s="148">
        <v>25.1</v>
      </c>
      <c r="O23" s="146">
        <v>25.1</v>
      </c>
      <c r="P23" s="146">
        <v>24.3</v>
      </c>
      <c r="Q23" s="147"/>
      <c r="R23" s="146">
        <v>28.9</v>
      </c>
      <c r="S23" s="148">
        <v>30.2</v>
      </c>
      <c r="T23" s="146">
        <v>32.700000000000003</v>
      </c>
      <c r="U23" s="146">
        <v>34.9</v>
      </c>
      <c r="V23" s="147"/>
      <c r="W23" s="146">
        <v>36.4</v>
      </c>
      <c r="X23" s="148">
        <v>33.700000000000003</v>
      </c>
      <c r="Y23" s="146">
        <v>35.600000000000009</v>
      </c>
      <c r="Z23" s="146">
        <v>35</v>
      </c>
      <c r="AA23" s="76"/>
      <c r="AB23" s="146">
        <v>34.4</v>
      </c>
      <c r="AC23" s="148">
        <v>38.289000000000016</v>
      </c>
      <c r="AD23" s="76"/>
      <c r="AE23" s="146">
        <v>32.4</v>
      </c>
      <c r="AF23" s="148">
        <v>36.83700000000001</v>
      </c>
      <c r="AG23" s="76"/>
      <c r="AH23" s="110"/>
      <c r="AI23" s="76"/>
      <c r="AJ23" s="76"/>
      <c r="AK23" s="76"/>
      <c r="AL23" s="76"/>
      <c r="AM23" s="76"/>
      <c r="AN23" s="76"/>
      <c r="AO23" s="76"/>
      <c r="AP23" s="76"/>
      <c r="AQ23" s="76"/>
      <c r="AR23" s="76"/>
      <c r="AS23" s="76"/>
      <c r="AT23" s="76"/>
    </row>
    <row r="24" spans="3:46" s="93" customFormat="1">
      <c r="D24" s="167"/>
      <c r="F24" s="78"/>
      <c r="I24" s="78"/>
      <c r="J24" s="78"/>
      <c r="K24" s="78"/>
      <c r="L24" s="78"/>
      <c r="M24" s="78"/>
      <c r="N24" s="78"/>
      <c r="O24" s="78"/>
      <c r="P24" s="78"/>
      <c r="Q24" s="78"/>
      <c r="R24" s="78"/>
      <c r="S24" s="78"/>
      <c r="T24" s="78"/>
      <c r="U24" s="78"/>
      <c r="V24" s="78"/>
      <c r="W24" s="78"/>
      <c r="X24" s="78"/>
      <c r="Y24" s="78"/>
      <c r="Z24" s="78"/>
      <c r="AA24" s="76"/>
      <c r="AB24" s="78"/>
      <c r="AC24" s="78"/>
      <c r="AD24" s="76"/>
      <c r="AE24" s="78"/>
      <c r="AF24" s="78"/>
      <c r="AG24" s="76"/>
      <c r="AH24" s="110"/>
      <c r="AI24" s="76"/>
      <c r="AJ24" s="76"/>
      <c r="AK24" s="76"/>
      <c r="AL24" s="76"/>
      <c r="AM24" s="76"/>
      <c r="AN24" s="76"/>
      <c r="AO24" s="76"/>
      <c r="AP24" s="76"/>
      <c r="AQ24" s="76"/>
      <c r="AR24" s="76"/>
      <c r="AS24" s="76"/>
      <c r="AT24" s="76"/>
    </row>
    <row r="25" spans="3:46" s="93" customFormat="1">
      <c r="D25" s="176" t="s">
        <v>27</v>
      </c>
      <c r="E25" s="150"/>
      <c r="F25" s="316">
        <v>0.42899999999999999</v>
      </c>
      <c r="G25" s="317"/>
      <c r="H25" s="317"/>
      <c r="I25" s="316">
        <v>0.442</v>
      </c>
      <c r="J25" s="316">
        <v>0.45400000000000001</v>
      </c>
      <c r="K25" s="316">
        <v>0.46100000000000002</v>
      </c>
      <c r="L25" s="316"/>
      <c r="M25" s="316">
        <v>0.47599999999999998</v>
      </c>
      <c r="N25" s="316">
        <v>0.49</v>
      </c>
      <c r="O25" s="316">
        <v>0.497</v>
      </c>
      <c r="P25" s="316">
        <v>0.498</v>
      </c>
      <c r="Q25" s="316"/>
      <c r="R25" s="316">
        <v>0.51300000000000001</v>
      </c>
      <c r="S25" s="316">
        <v>0.53</v>
      </c>
      <c r="T25" s="316">
        <v>0.54800000000000004</v>
      </c>
      <c r="U25" s="316">
        <v>0.56100000000000005</v>
      </c>
      <c r="V25" s="316"/>
      <c r="W25" s="316">
        <v>0.57899999999999996</v>
      </c>
      <c r="X25" s="316">
        <v>0.56000000000000005</v>
      </c>
      <c r="Y25" s="316">
        <v>0.57684210526315793</v>
      </c>
      <c r="Z25" s="316">
        <v>0.56131078224101472</v>
      </c>
      <c r="AA25" s="76"/>
      <c r="AB25" s="316">
        <v>0.56499757746834911</v>
      </c>
      <c r="AC25" s="316">
        <v>0.56399583766909478</v>
      </c>
      <c r="AD25" s="316"/>
      <c r="AE25" s="316">
        <v>0.87255376966990361</v>
      </c>
      <c r="AF25" s="316">
        <v>0.87617065556711771</v>
      </c>
      <c r="AG25" s="76"/>
      <c r="AH25" s="110"/>
      <c r="AI25" s="76"/>
      <c r="AJ25" s="76"/>
      <c r="AK25" s="76"/>
      <c r="AL25" s="76"/>
      <c r="AM25" s="76"/>
      <c r="AN25" s="76"/>
      <c r="AO25" s="76"/>
      <c r="AP25" s="76"/>
      <c r="AQ25" s="76"/>
      <c r="AR25" s="76"/>
      <c r="AS25" s="76"/>
      <c r="AT25" s="76"/>
    </row>
    <row r="26" spans="3:46" s="93" customFormat="1">
      <c r="D26" s="176" t="s">
        <v>70</v>
      </c>
      <c r="E26" s="150"/>
      <c r="F26" s="316">
        <v>0.32119205298013237</v>
      </c>
      <c r="G26" s="316"/>
      <c r="H26" s="316"/>
      <c r="I26" s="316">
        <v>0.321656050955414</v>
      </c>
      <c r="J26" s="316">
        <v>0.33024691358024688</v>
      </c>
      <c r="K26" s="316">
        <v>0.31141868512110726</v>
      </c>
      <c r="L26" s="316"/>
      <c r="M26" s="316">
        <v>0.32471264367816088</v>
      </c>
      <c r="N26" s="316">
        <v>0.31232876712328766</v>
      </c>
      <c r="O26" s="316">
        <v>0.32258064516129031</v>
      </c>
      <c r="P26" s="316">
        <v>0.31355932203389825</v>
      </c>
      <c r="Q26" s="316"/>
      <c r="R26" s="316">
        <v>0.28535980148883378</v>
      </c>
      <c r="S26" s="316">
        <v>0.28841607565011818</v>
      </c>
      <c r="T26" s="316">
        <v>0.25681818181818183</v>
      </c>
      <c r="U26" s="316">
        <v>0.28483606557377045</v>
      </c>
      <c r="V26" s="316"/>
      <c r="W26" s="316">
        <v>0.28767123287671231</v>
      </c>
      <c r="X26" s="316">
        <v>0.28450106157112526</v>
      </c>
      <c r="Y26" s="316">
        <v>0.28857715430861725</v>
      </c>
      <c r="Z26" s="316">
        <v>0.27234927234927231</v>
      </c>
      <c r="AA26" s="316"/>
      <c r="AB26" s="316">
        <v>0.28778467908902694</v>
      </c>
      <c r="AC26" s="316">
        <v>0.28676552777674275</v>
      </c>
      <c r="AD26" s="316"/>
      <c r="AE26" s="316">
        <v>0.29257641921397382</v>
      </c>
      <c r="AF26" s="316">
        <v>0.29036413273349487</v>
      </c>
      <c r="AG26" s="76"/>
      <c r="AH26" s="76"/>
      <c r="AI26" s="76"/>
      <c r="AJ26" s="76"/>
      <c r="AK26" s="76"/>
      <c r="AL26" s="76"/>
      <c r="AM26" s="76"/>
      <c r="AN26" s="76"/>
      <c r="AO26" s="76"/>
      <c r="AP26" s="76"/>
      <c r="AQ26" s="76"/>
      <c r="AR26" s="76"/>
      <c r="AS26" s="76"/>
      <c r="AT26" s="76"/>
    </row>
    <row r="27" spans="3:46" s="93" customFormat="1">
      <c r="D27" s="176" t="s">
        <v>28</v>
      </c>
      <c r="E27" s="150"/>
      <c r="F27" s="316">
        <v>0.26200000000000001</v>
      </c>
      <c r="G27" s="317"/>
      <c r="H27" s="317"/>
      <c r="I27" s="316">
        <v>0.27</v>
      </c>
      <c r="J27" s="316">
        <v>0.27200000000000002</v>
      </c>
      <c r="K27" s="316">
        <v>0.248</v>
      </c>
      <c r="L27" s="316"/>
      <c r="M27" s="316">
        <v>0.28799999999999998</v>
      </c>
      <c r="N27" s="316">
        <v>0.30199999999999999</v>
      </c>
      <c r="O27" s="316">
        <v>0.29899999999999999</v>
      </c>
      <c r="P27" s="316">
        <v>0.28699999999999998</v>
      </c>
      <c r="Q27" s="316"/>
      <c r="R27" s="316">
        <v>0.33400000000000002</v>
      </c>
      <c r="S27" s="316">
        <v>0.34599999999999997</v>
      </c>
      <c r="T27" s="316">
        <v>0.373</v>
      </c>
      <c r="U27" s="316">
        <v>0.36899999999999999</v>
      </c>
      <c r="V27" s="316"/>
      <c r="W27" s="316">
        <v>0.38100000000000001</v>
      </c>
      <c r="X27" s="316">
        <v>0.36</v>
      </c>
      <c r="Y27" s="316">
        <v>0.37473684210526326</v>
      </c>
      <c r="Z27" s="316">
        <v>0.36997885835095135</v>
      </c>
      <c r="AA27" s="76"/>
      <c r="AB27" s="316">
        <v>0.36232647300457121</v>
      </c>
      <c r="AC27" s="316">
        <v>0.39842872008324681</v>
      </c>
      <c r="AD27" s="76"/>
      <c r="AE27" s="316">
        <v>0.34126098038802638</v>
      </c>
      <c r="AF27" s="316">
        <v>0.38331945889698243</v>
      </c>
      <c r="AG27" s="76"/>
      <c r="AH27" s="76"/>
      <c r="AI27" s="76"/>
      <c r="AJ27" s="76"/>
      <c r="AK27" s="76"/>
      <c r="AL27" s="76"/>
      <c r="AM27" s="76"/>
      <c r="AN27" s="76"/>
      <c r="AO27" s="76"/>
      <c r="AP27" s="76"/>
      <c r="AQ27" s="76"/>
      <c r="AR27" s="76"/>
      <c r="AS27" s="76"/>
      <c r="AT27" s="76"/>
    </row>
    <row r="28" spans="3:46" s="93" customFormat="1" ht="75.75" customHeight="1">
      <c r="D28" s="169"/>
      <c r="E28" s="86"/>
      <c r="F28" s="86"/>
      <c r="G28" s="86"/>
      <c r="H28" s="86"/>
      <c r="I28" s="86"/>
      <c r="J28" s="86"/>
      <c r="K28" s="86"/>
      <c r="L28" s="86"/>
      <c r="M28" s="86"/>
      <c r="N28" s="111"/>
      <c r="O28" s="86"/>
      <c r="P28" s="86"/>
      <c r="Q28" s="86"/>
      <c r="R28" s="86"/>
      <c r="S28" s="111"/>
      <c r="T28" s="111"/>
      <c r="U28" s="111"/>
      <c r="V28" s="111"/>
      <c r="W28" s="86"/>
      <c r="X28" s="111"/>
      <c r="Y28" s="86"/>
      <c r="Z28" s="111"/>
      <c r="AA28" s="76"/>
      <c r="AB28" s="86"/>
      <c r="AC28" s="111"/>
      <c r="AD28" s="76"/>
      <c r="AE28" s="86"/>
      <c r="AF28" s="111"/>
      <c r="AG28" s="76"/>
      <c r="AH28" s="76"/>
      <c r="AI28" s="76"/>
      <c r="AJ28" s="76"/>
      <c r="AK28" s="76"/>
      <c r="AL28" s="76"/>
      <c r="AM28" s="76"/>
      <c r="AN28" s="76"/>
      <c r="AO28" s="76"/>
      <c r="AP28" s="76"/>
      <c r="AQ28" s="76"/>
      <c r="AR28" s="76"/>
      <c r="AS28" s="76"/>
      <c r="AT28" s="76"/>
    </row>
    <row r="29" spans="3:46" s="93" customFormat="1" ht="15" customHeight="1">
      <c r="D29" s="163"/>
      <c r="E29" s="78"/>
      <c r="F29" s="78"/>
      <c r="G29" s="78"/>
      <c r="H29" s="78"/>
      <c r="I29" s="78"/>
      <c r="J29" s="78"/>
      <c r="K29" s="78"/>
      <c r="L29" s="78"/>
      <c r="M29" s="78"/>
      <c r="N29" s="112"/>
      <c r="O29" s="78"/>
      <c r="P29" s="78"/>
      <c r="Q29" s="78"/>
      <c r="R29" s="78"/>
      <c r="S29" s="112"/>
      <c r="T29" s="78"/>
      <c r="U29" s="78"/>
      <c r="V29" s="112"/>
      <c r="W29" s="78"/>
      <c r="X29" s="112"/>
      <c r="Y29" s="78"/>
      <c r="Z29" s="78"/>
      <c r="AA29" s="76"/>
      <c r="AB29" s="78"/>
      <c r="AC29" s="112"/>
      <c r="AD29" s="76"/>
      <c r="AE29" s="78"/>
      <c r="AF29" s="112"/>
      <c r="AG29" s="76"/>
      <c r="AH29" s="76"/>
      <c r="AI29" s="76"/>
      <c r="AJ29" s="76"/>
      <c r="AK29" s="76"/>
      <c r="AL29" s="76"/>
      <c r="AM29" s="76"/>
      <c r="AN29" s="76"/>
      <c r="AO29" s="76"/>
      <c r="AP29" s="76"/>
      <c r="AQ29" s="76"/>
      <c r="AR29" s="76"/>
      <c r="AS29" s="76"/>
      <c r="AT29" s="76"/>
    </row>
    <row r="30" spans="3:46" s="93" customFormat="1" ht="16.5" customHeight="1">
      <c r="D30" s="163"/>
      <c r="E30" s="78"/>
      <c r="F30" s="78"/>
      <c r="G30" s="78"/>
      <c r="H30" s="78"/>
      <c r="I30" s="78"/>
      <c r="J30" s="78"/>
      <c r="K30" s="78"/>
      <c r="L30" s="78"/>
      <c r="M30" s="78"/>
      <c r="N30" s="78"/>
      <c r="O30" s="78"/>
      <c r="P30" s="78"/>
      <c r="Q30" s="78"/>
      <c r="R30" s="78"/>
      <c r="S30" s="78"/>
      <c r="T30" s="78"/>
      <c r="U30" s="78"/>
      <c r="V30" s="78"/>
      <c r="W30" s="78"/>
      <c r="X30" s="78"/>
      <c r="Y30" s="78"/>
      <c r="Z30" s="78"/>
      <c r="AA30" s="76"/>
      <c r="AB30" s="78"/>
      <c r="AC30" s="78"/>
      <c r="AD30" s="76"/>
      <c r="AE30" s="78"/>
      <c r="AF30" s="78"/>
      <c r="AG30" s="76"/>
      <c r="AH30" s="76"/>
      <c r="AI30" s="76"/>
      <c r="AJ30" s="76"/>
      <c r="AK30" s="76"/>
      <c r="AL30" s="76"/>
      <c r="AM30" s="76"/>
      <c r="AN30" s="76"/>
      <c r="AO30" s="76"/>
      <c r="AP30" s="76"/>
      <c r="AQ30" s="76"/>
      <c r="AR30" s="76"/>
      <c r="AS30" s="76"/>
      <c r="AT30" s="76"/>
    </row>
    <row r="31" spans="3:46" s="93" customFormat="1">
      <c r="D31" s="170" t="s">
        <v>38</v>
      </c>
      <c r="E31" s="70"/>
      <c r="F31" s="70"/>
      <c r="G31" s="70"/>
      <c r="H31" s="70"/>
      <c r="I31" s="70"/>
      <c r="J31" s="70"/>
      <c r="K31" s="70"/>
      <c r="L31" s="70"/>
      <c r="M31" s="70"/>
      <c r="N31" s="70"/>
      <c r="O31" s="70"/>
      <c r="P31" s="70"/>
      <c r="Q31" s="70"/>
      <c r="R31" s="70"/>
      <c r="S31" s="70"/>
      <c r="T31" s="70"/>
      <c r="U31" s="70"/>
      <c r="V31" s="70"/>
      <c r="W31" s="70"/>
      <c r="X31" s="70"/>
      <c r="Y31" s="70"/>
      <c r="Z31" s="70"/>
      <c r="AA31" s="76"/>
      <c r="AB31" s="70"/>
      <c r="AC31" s="195"/>
      <c r="AD31" s="76"/>
      <c r="AE31" s="70"/>
      <c r="AF31" s="195"/>
      <c r="AG31" s="76"/>
      <c r="AH31" s="76"/>
      <c r="AI31" s="76"/>
      <c r="AJ31" s="76"/>
      <c r="AK31" s="76"/>
      <c r="AL31" s="76"/>
      <c r="AM31" s="76"/>
      <c r="AN31" s="76"/>
      <c r="AO31" s="76"/>
      <c r="AP31" s="76"/>
      <c r="AQ31" s="76"/>
      <c r="AR31" s="76"/>
      <c r="AS31" s="76"/>
      <c r="AT31" s="76"/>
    </row>
    <row r="32" spans="3:46" s="93" customFormat="1" ht="36.950000000000003" customHeight="1">
      <c r="D32" s="165"/>
      <c r="E32" s="113"/>
      <c r="F32" s="74" t="s">
        <v>29</v>
      </c>
      <c r="G32" s="113"/>
      <c r="H32" s="74" t="s">
        <v>30</v>
      </c>
      <c r="I32" s="74" t="s">
        <v>30</v>
      </c>
      <c r="J32" s="74" t="s">
        <v>30</v>
      </c>
      <c r="K32" s="74" t="s">
        <v>29</v>
      </c>
      <c r="M32" s="74" t="s">
        <v>30</v>
      </c>
      <c r="N32" s="74" t="s">
        <v>30</v>
      </c>
      <c r="O32" s="74" t="s">
        <v>29</v>
      </c>
      <c r="P32" s="74" t="s">
        <v>30</v>
      </c>
      <c r="R32" s="74" t="s">
        <v>29</v>
      </c>
      <c r="S32" s="74" t="s">
        <v>30</v>
      </c>
      <c r="T32" s="74" t="s">
        <v>29</v>
      </c>
      <c r="U32" s="74" t="s">
        <v>30</v>
      </c>
      <c r="W32" s="74" t="s">
        <v>29</v>
      </c>
      <c r="X32" s="74" t="str">
        <f>+U32</f>
        <v>[Audited]</v>
      </c>
      <c r="Y32" s="74" t="s">
        <v>29</v>
      </c>
      <c r="Z32" s="74" t="s">
        <v>30</v>
      </c>
      <c r="AA32" s="76"/>
      <c r="AB32" s="74" t="s">
        <v>29</v>
      </c>
      <c r="AC32" s="74" t="s">
        <v>30</v>
      </c>
      <c r="AD32" s="76"/>
      <c r="AE32" s="74" t="s">
        <v>29</v>
      </c>
      <c r="AF32" s="74" t="s">
        <v>30</v>
      </c>
      <c r="AG32" s="76"/>
      <c r="AH32" s="76"/>
      <c r="AI32" s="76"/>
      <c r="AJ32" s="76"/>
      <c r="AK32" s="76"/>
      <c r="AL32" s="76"/>
      <c r="AM32" s="76"/>
      <c r="AN32" s="76"/>
      <c r="AO32" s="76"/>
      <c r="AP32" s="76"/>
      <c r="AQ32" s="76"/>
      <c r="AR32" s="76"/>
      <c r="AS32" s="76"/>
      <c r="AT32" s="76"/>
    </row>
    <row r="33" spans="3:46" s="79" customFormat="1" ht="42.75" customHeight="1">
      <c r="C33" s="157"/>
      <c r="D33" s="181" t="s">
        <v>8</v>
      </c>
      <c r="E33" s="152"/>
      <c r="F33" s="153" t="s">
        <v>199</v>
      </c>
      <c r="G33" s="154"/>
      <c r="H33" s="153" t="s">
        <v>104</v>
      </c>
      <c r="I33" s="153" t="s">
        <v>105</v>
      </c>
      <c r="J33" s="153" t="s">
        <v>106</v>
      </c>
      <c r="K33" s="153" t="s">
        <v>200</v>
      </c>
      <c r="L33" s="155"/>
      <c r="M33" s="153" t="s">
        <v>99</v>
      </c>
      <c r="N33" s="156" t="s">
        <v>100</v>
      </c>
      <c r="O33" s="153" t="s">
        <v>82</v>
      </c>
      <c r="P33" s="153" t="s">
        <v>83</v>
      </c>
      <c r="Q33" s="155"/>
      <c r="R33" s="153" t="s">
        <v>84</v>
      </c>
      <c r="S33" s="156" t="s">
        <v>101</v>
      </c>
      <c r="T33" s="153" t="s">
        <v>117</v>
      </c>
      <c r="U33" s="153" t="s">
        <v>86</v>
      </c>
      <c r="V33" s="155"/>
      <c r="W33" s="153" t="s">
        <v>89</v>
      </c>
      <c r="X33" s="156" t="s">
        <v>112</v>
      </c>
      <c r="Y33" s="153" t="s">
        <v>116</v>
      </c>
      <c r="Z33" s="153" t="s">
        <v>121</v>
      </c>
      <c r="AA33" s="76"/>
      <c r="AB33" s="153" t="s">
        <v>212</v>
      </c>
      <c r="AC33" s="156" t="s">
        <v>221</v>
      </c>
      <c r="AD33" s="76"/>
      <c r="AE33" s="153" t="s">
        <v>187</v>
      </c>
      <c r="AF33" s="156" t="s">
        <v>222</v>
      </c>
      <c r="AG33" s="76"/>
      <c r="AH33" s="76"/>
      <c r="AI33" s="76"/>
      <c r="AJ33" s="76"/>
      <c r="AK33" s="76"/>
      <c r="AL33" s="76"/>
      <c r="AM33" s="76"/>
      <c r="AN33" s="76"/>
      <c r="AO33" s="76"/>
      <c r="AP33" s="76"/>
      <c r="AQ33" s="76"/>
      <c r="AR33" s="76"/>
      <c r="AS33" s="76"/>
      <c r="AT33" s="76"/>
    </row>
    <row r="34" spans="3:46" s="79" customFormat="1" ht="45">
      <c r="C34" s="128"/>
      <c r="D34" s="171"/>
      <c r="E34" s="126"/>
      <c r="F34" s="129"/>
      <c r="G34" s="126"/>
      <c r="H34" s="130"/>
      <c r="I34" s="130"/>
      <c r="J34" s="130"/>
      <c r="K34" s="130"/>
      <c r="L34" s="127"/>
      <c r="M34" s="130"/>
      <c r="N34" s="131"/>
      <c r="O34" s="130"/>
      <c r="P34" s="130"/>
      <c r="Q34" s="127"/>
      <c r="R34" s="130"/>
      <c r="S34" s="131"/>
      <c r="T34" s="130"/>
      <c r="U34" s="130"/>
      <c r="V34" s="127"/>
      <c r="W34" s="130"/>
      <c r="X34" s="131"/>
      <c r="Y34" s="130"/>
      <c r="Z34" s="130"/>
      <c r="AA34" s="76"/>
      <c r="AB34" s="130" t="str">
        <f>+AB7</f>
        <v>on a comparable basis</v>
      </c>
      <c r="AC34" s="131" t="s">
        <v>210</v>
      </c>
      <c r="AD34" s="76"/>
      <c r="AE34" s="127" t="str">
        <f>+AE7</f>
        <v>ifrs 16</v>
      </c>
      <c r="AF34" s="252" t="s">
        <v>220</v>
      </c>
      <c r="AG34" s="76"/>
      <c r="AH34" s="76"/>
      <c r="AI34" s="76"/>
      <c r="AJ34" s="76"/>
      <c r="AK34" s="76"/>
      <c r="AL34" s="76"/>
      <c r="AM34" s="76"/>
      <c r="AN34" s="76"/>
      <c r="AO34" s="76"/>
      <c r="AP34" s="76"/>
      <c r="AQ34" s="76"/>
      <c r="AR34" s="76"/>
      <c r="AS34" s="76"/>
      <c r="AT34" s="76"/>
    </row>
    <row r="35" spans="3:46" s="114" customFormat="1" ht="31.5" customHeight="1">
      <c r="C35" s="158"/>
      <c r="D35" s="172" t="s">
        <v>7</v>
      </c>
      <c r="E35" s="132"/>
      <c r="F35" s="133">
        <v>314</v>
      </c>
      <c r="G35" s="134"/>
      <c r="H35" s="135">
        <v>79</v>
      </c>
      <c r="I35" s="136">
        <v>158.80000000000001</v>
      </c>
      <c r="J35" s="136">
        <v>239.2</v>
      </c>
      <c r="K35" s="136">
        <v>318.89999999999998</v>
      </c>
      <c r="L35" s="137"/>
      <c r="M35" s="136">
        <v>81.7</v>
      </c>
      <c r="N35" s="138">
        <v>164.9</v>
      </c>
      <c r="O35" s="136">
        <v>248.8</v>
      </c>
      <c r="P35" s="136">
        <v>333.5</v>
      </c>
      <c r="Q35" s="137"/>
      <c r="R35" s="136">
        <v>86.4</v>
      </c>
      <c r="S35" s="138">
        <v>173.8</v>
      </c>
      <c r="T35" s="136">
        <v>261.8</v>
      </c>
      <c r="U35" s="136">
        <v>356.6</v>
      </c>
      <c r="V35" s="137"/>
      <c r="W35" s="136">
        <f t="shared" ref="W35:Z44" si="0">+V35+W8</f>
        <v>91.6</v>
      </c>
      <c r="X35" s="138">
        <f t="shared" si="0"/>
        <v>185</v>
      </c>
      <c r="Y35" s="136">
        <f t="shared" si="0"/>
        <v>278</v>
      </c>
      <c r="Z35" s="137">
        <f t="shared" si="0"/>
        <v>372.6</v>
      </c>
      <c r="AA35" s="76"/>
      <c r="AB35" s="136">
        <v>94.941999999999993</v>
      </c>
      <c r="AC35" s="138">
        <v>191.02</v>
      </c>
      <c r="AD35" s="76"/>
      <c r="AE35" s="136">
        <v>94.941999999999993</v>
      </c>
      <c r="AF35" s="138">
        <v>191.02</v>
      </c>
      <c r="AG35" s="76"/>
      <c r="AH35" s="76"/>
      <c r="AI35" s="76"/>
      <c r="AJ35" s="76"/>
      <c r="AK35" s="76"/>
      <c r="AL35" s="76"/>
      <c r="AM35" s="76"/>
      <c r="AN35" s="76"/>
      <c r="AO35" s="76"/>
      <c r="AP35" s="76"/>
      <c r="AQ35" s="76"/>
      <c r="AR35" s="76"/>
      <c r="AS35" s="76"/>
      <c r="AT35" s="76"/>
    </row>
    <row r="36" spans="3:46" s="115" customFormat="1" ht="31.5" customHeight="1">
      <c r="C36" s="159"/>
      <c r="D36" s="173" t="s">
        <v>40</v>
      </c>
      <c r="E36" s="139"/>
      <c r="F36" s="140">
        <v>253</v>
      </c>
      <c r="G36" s="141"/>
      <c r="H36" s="141">
        <v>63.3</v>
      </c>
      <c r="I36" s="142">
        <v>126.7</v>
      </c>
      <c r="J36" s="142">
        <v>190</v>
      </c>
      <c r="K36" s="142">
        <v>253.3</v>
      </c>
      <c r="L36" s="142"/>
      <c r="M36" s="142">
        <v>63.3</v>
      </c>
      <c r="N36" s="143">
        <v>126.5</v>
      </c>
      <c r="O36" s="142">
        <v>189.9</v>
      </c>
      <c r="P36" s="142">
        <v>253</v>
      </c>
      <c r="Q36" s="142"/>
      <c r="R36" s="142">
        <v>64.5</v>
      </c>
      <c r="S36" s="143">
        <v>129</v>
      </c>
      <c r="T36" s="142">
        <v>193.5</v>
      </c>
      <c r="U36" s="142">
        <v>258</v>
      </c>
      <c r="V36" s="142"/>
      <c r="W36" s="142">
        <f t="shared" si="0"/>
        <v>65.2</v>
      </c>
      <c r="X36" s="143">
        <f t="shared" si="0"/>
        <v>130.5</v>
      </c>
      <c r="Y36" s="142">
        <f t="shared" si="0"/>
        <v>195.7</v>
      </c>
      <c r="Z36" s="142">
        <f t="shared" si="0"/>
        <v>260.89999999999998</v>
      </c>
      <c r="AA36" s="76"/>
      <c r="AB36" s="142">
        <v>65.941999999999993</v>
      </c>
      <c r="AC36" s="314">
        <v>131.88</v>
      </c>
      <c r="AD36" s="76"/>
      <c r="AE36" s="142">
        <v>65.941999999999993</v>
      </c>
      <c r="AF36" s="314">
        <v>131.88</v>
      </c>
      <c r="AG36" s="76"/>
      <c r="AH36" s="76"/>
      <c r="AI36" s="76"/>
      <c r="AJ36" s="76"/>
      <c r="AK36" s="76"/>
      <c r="AL36" s="76"/>
      <c r="AM36" s="76"/>
      <c r="AN36" s="76"/>
      <c r="AO36" s="76"/>
      <c r="AP36" s="76"/>
      <c r="AQ36" s="76"/>
      <c r="AR36" s="76"/>
      <c r="AS36" s="76"/>
      <c r="AT36" s="76"/>
    </row>
    <row r="37" spans="3:46" s="115" customFormat="1" ht="31.5" customHeight="1">
      <c r="C37" s="159"/>
      <c r="D37" s="173" t="s">
        <v>74</v>
      </c>
      <c r="E37" s="139"/>
      <c r="F37" s="140">
        <v>61</v>
      </c>
      <c r="G37" s="141"/>
      <c r="H37" s="141">
        <v>15.7</v>
      </c>
      <c r="I37" s="142">
        <v>32.1</v>
      </c>
      <c r="J37" s="142">
        <v>49.2</v>
      </c>
      <c r="K37" s="142">
        <v>65.599999999999994</v>
      </c>
      <c r="L37" s="142"/>
      <c r="M37" s="142">
        <v>18.2</v>
      </c>
      <c r="N37" s="143">
        <v>37.6</v>
      </c>
      <c r="O37" s="142">
        <v>57.4</v>
      </c>
      <c r="P37" s="142">
        <v>78.2</v>
      </c>
      <c r="Q37" s="142"/>
      <c r="R37" s="142">
        <v>21</v>
      </c>
      <c r="S37" s="143">
        <v>43</v>
      </c>
      <c r="T37" s="142">
        <v>65.3</v>
      </c>
      <c r="U37" s="142">
        <v>88.1</v>
      </c>
      <c r="V37" s="142"/>
      <c r="W37" s="142">
        <f t="shared" si="0"/>
        <v>22.5</v>
      </c>
      <c r="X37" s="143">
        <f t="shared" si="0"/>
        <v>46</v>
      </c>
      <c r="Y37" s="142">
        <f t="shared" si="0"/>
        <v>68.8</v>
      </c>
      <c r="Z37" s="142">
        <f t="shared" si="0"/>
        <v>93</v>
      </c>
      <c r="AA37" s="76"/>
      <c r="AB37" s="142">
        <v>23.7</v>
      </c>
      <c r="AC37" s="314">
        <v>48.27</v>
      </c>
      <c r="AD37" s="76"/>
      <c r="AE37" s="142">
        <v>23.7</v>
      </c>
      <c r="AF37" s="314">
        <v>48.27</v>
      </c>
      <c r="AG37" s="76"/>
      <c r="AH37" s="76"/>
      <c r="AI37" s="76"/>
      <c r="AJ37" s="76"/>
      <c r="AK37" s="76"/>
      <c r="AL37" s="76"/>
      <c r="AM37" s="76"/>
      <c r="AN37" s="76"/>
      <c r="AO37" s="76"/>
      <c r="AP37" s="76"/>
      <c r="AQ37" s="76"/>
      <c r="AR37" s="76"/>
      <c r="AS37" s="76"/>
      <c r="AT37" s="76"/>
    </row>
    <row r="38" spans="3:46" s="115" customFormat="1" ht="31.5" customHeight="1">
      <c r="C38" s="159"/>
      <c r="D38" s="173" t="s">
        <v>73</v>
      </c>
      <c r="E38" s="139"/>
      <c r="F38" s="140">
        <v>0</v>
      </c>
      <c r="G38" s="141"/>
      <c r="H38" s="141">
        <v>0</v>
      </c>
      <c r="I38" s="142">
        <v>0</v>
      </c>
      <c r="J38" s="142">
        <v>0</v>
      </c>
      <c r="K38" s="142">
        <v>0</v>
      </c>
      <c r="L38" s="142"/>
      <c r="M38" s="142">
        <v>0.2</v>
      </c>
      <c r="N38" s="143">
        <v>0.8</v>
      </c>
      <c r="O38" s="142">
        <v>1.5</v>
      </c>
      <c r="P38" s="142">
        <v>2.2999999999999998</v>
      </c>
      <c r="Q38" s="142"/>
      <c r="R38" s="142">
        <v>0.9</v>
      </c>
      <c r="S38" s="143">
        <v>1.8</v>
      </c>
      <c r="T38" s="142">
        <v>3</v>
      </c>
      <c r="U38" s="142">
        <v>10.5</v>
      </c>
      <c r="V38" s="142"/>
      <c r="W38" s="142">
        <f t="shared" si="0"/>
        <v>3.9</v>
      </c>
      <c r="X38" s="143">
        <f t="shared" si="0"/>
        <v>8.5</v>
      </c>
      <c r="Y38" s="142">
        <f t="shared" si="0"/>
        <v>13.5</v>
      </c>
      <c r="Z38" s="142">
        <f t="shared" si="0"/>
        <v>18.7</v>
      </c>
      <c r="AA38" s="76"/>
      <c r="AB38" s="142">
        <v>5.3</v>
      </c>
      <c r="AC38" s="314">
        <v>10.87</v>
      </c>
      <c r="AD38" s="76"/>
      <c r="AE38" s="142">
        <v>5.3</v>
      </c>
      <c r="AF38" s="314">
        <v>10.87</v>
      </c>
      <c r="AG38" s="76"/>
      <c r="AH38" s="116"/>
      <c r="AI38" s="76"/>
      <c r="AJ38" s="76"/>
      <c r="AK38" s="76"/>
      <c r="AL38" s="76"/>
      <c r="AM38" s="76"/>
      <c r="AN38" s="76"/>
      <c r="AO38" s="76"/>
      <c r="AP38" s="76"/>
      <c r="AQ38" s="76"/>
      <c r="AR38" s="76"/>
      <c r="AS38" s="76"/>
      <c r="AT38" s="76"/>
    </row>
    <row r="39" spans="3:46" s="114" customFormat="1" ht="31.5" customHeight="1" collapsed="1">
      <c r="C39" s="160"/>
      <c r="D39" s="172" t="s">
        <v>2</v>
      </c>
      <c r="E39" s="132"/>
      <c r="F39" s="133">
        <v>-179.4</v>
      </c>
      <c r="G39" s="134"/>
      <c r="H39" s="135">
        <v>-44</v>
      </c>
      <c r="I39" s="136">
        <v>-87.7</v>
      </c>
      <c r="J39" s="136">
        <v>-131</v>
      </c>
      <c r="K39" s="136">
        <v>-174.7</v>
      </c>
      <c r="L39" s="137"/>
      <c r="M39" s="136">
        <v>-42.8</v>
      </c>
      <c r="N39" s="138">
        <v>-85.2</v>
      </c>
      <c r="O39" s="136">
        <v>-127.4</v>
      </c>
      <c r="P39" s="136">
        <v>-169.9</v>
      </c>
      <c r="Q39" s="137"/>
      <c r="R39" s="136">
        <v>-42.1</v>
      </c>
      <c r="S39" s="138">
        <v>-83.2</v>
      </c>
      <c r="T39" s="136">
        <v>-123</v>
      </c>
      <c r="U39" s="136">
        <v>-164.6</v>
      </c>
      <c r="V39" s="137"/>
      <c r="W39" s="136">
        <f t="shared" si="0"/>
        <v>-40.200000000000003</v>
      </c>
      <c r="X39" s="138">
        <f t="shared" si="0"/>
        <v>-81.400000000000006</v>
      </c>
      <c r="Y39" s="136">
        <f t="shared" si="0"/>
        <v>-121.6</v>
      </c>
      <c r="Z39" s="136">
        <f t="shared" si="0"/>
        <v>-163.1</v>
      </c>
      <c r="AB39" s="136">
        <v>-41.3</v>
      </c>
      <c r="AC39" s="138">
        <v>-83.3</v>
      </c>
      <c r="AE39" s="136">
        <v>-12.100000000000001</v>
      </c>
      <c r="AF39" s="138">
        <v>-24.000000000000004</v>
      </c>
      <c r="AH39" s="76"/>
      <c r="AI39" s="76"/>
      <c r="AJ39" s="76"/>
      <c r="AK39" s="76"/>
      <c r="AL39" s="76"/>
      <c r="AM39" s="76"/>
      <c r="AN39" s="76"/>
      <c r="AO39" s="76"/>
      <c r="AP39" s="76"/>
      <c r="AQ39" s="76"/>
      <c r="AR39" s="76"/>
      <c r="AS39" s="76"/>
      <c r="AT39" s="76"/>
    </row>
    <row r="40" spans="3:46" s="83" customFormat="1" ht="31.5" customHeight="1">
      <c r="C40" s="161"/>
      <c r="D40" s="173" t="s">
        <v>31</v>
      </c>
      <c r="E40" s="139"/>
      <c r="F40" s="140">
        <v>-154.4</v>
      </c>
      <c r="G40" s="141"/>
      <c r="H40" s="141">
        <v>-38</v>
      </c>
      <c r="I40" s="142">
        <v>-75.900000000000006</v>
      </c>
      <c r="J40" s="142">
        <v>-113</v>
      </c>
      <c r="K40" s="142">
        <v>-150.69999999999999</v>
      </c>
      <c r="L40" s="142"/>
      <c r="M40" s="142">
        <v>-35.6</v>
      </c>
      <c r="N40" s="143">
        <v>-72</v>
      </c>
      <c r="O40" s="142">
        <v>-106.6</v>
      </c>
      <c r="P40" s="142">
        <v>-141.19999999999999</v>
      </c>
      <c r="Q40" s="142"/>
      <c r="R40" s="142">
        <v>-33.9</v>
      </c>
      <c r="S40" s="143">
        <v>-67.8</v>
      </c>
      <c r="T40" s="142">
        <v>-101.19999999999999</v>
      </c>
      <c r="U40" s="142">
        <v>-134.69999999999999</v>
      </c>
      <c r="V40" s="142"/>
      <c r="W40" s="142">
        <f t="shared" si="0"/>
        <v>-32.9</v>
      </c>
      <c r="X40" s="143">
        <f t="shared" si="0"/>
        <v>-65.5</v>
      </c>
      <c r="Y40" s="142">
        <f t="shared" si="0"/>
        <v>-97.8</v>
      </c>
      <c r="Z40" s="142">
        <f t="shared" si="0"/>
        <v>-130.69999999999999</v>
      </c>
      <c r="AA40" s="76"/>
      <c r="AB40" s="142">
        <v>-31.7</v>
      </c>
      <c r="AC40" s="143">
        <v>-63.8</v>
      </c>
      <c r="AD40" s="76"/>
      <c r="AE40" s="142">
        <v>-2.5</v>
      </c>
      <c r="AF40" s="143">
        <v>-4.5</v>
      </c>
      <c r="AG40" s="76"/>
      <c r="AH40" s="76"/>
      <c r="AI40" s="76"/>
      <c r="AJ40" s="76"/>
      <c r="AK40" s="76"/>
      <c r="AL40" s="76"/>
      <c r="AM40" s="76"/>
      <c r="AN40" s="76"/>
      <c r="AO40" s="76"/>
      <c r="AP40" s="76"/>
      <c r="AQ40" s="76"/>
      <c r="AR40" s="76"/>
      <c r="AS40" s="76"/>
      <c r="AT40" s="76"/>
    </row>
    <row r="41" spans="3:46" s="83" customFormat="1" ht="31.5" customHeight="1">
      <c r="C41" s="161"/>
      <c r="D41" s="173" t="s">
        <v>215</v>
      </c>
      <c r="E41" s="139"/>
      <c r="F41" s="140">
        <v>-20.7</v>
      </c>
      <c r="G41" s="141"/>
      <c r="H41" s="141">
        <v>-4.7</v>
      </c>
      <c r="I41" s="142">
        <v>-9.1999999999999993</v>
      </c>
      <c r="J41" s="142">
        <v>-14.2</v>
      </c>
      <c r="K41" s="142">
        <v>-18.899999999999999</v>
      </c>
      <c r="L41" s="142"/>
      <c r="M41" s="142">
        <v>-5.5</v>
      </c>
      <c r="N41" s="143">
        <v>-10</v>
      </c>
      <c r="O41" s="142">
        <v>-16.100000000000001</v>
      </c>
      <c r="P41" s="142">
        <v>-22.1</v>
      </c>
      <c r="Q41" s="142"/>
      <c r="R41" s="142">
        <v>-6.2</v>
      </c>
      <c r="S41" s="143">
        <v>-11.5</v>
      </c>
      <c r="T41" s="142">
        <v>-15.9</v>
      </c>
      <c r="U41" s="142">
        <v>-21.9</v>
      </c>
      <c r="V41" s="142"/>
      <c r="W41" s="142">
        <f t="shared" si="0"/>
        <v>-5.2</v>
      </c>
      <c r="X41" s="143">
        <f t="shared" si="0"/>
        <v>-11.4</v>
      </c>
      <c r="Y41" s="142">
        <f t="shared" si="0"/>
        <v>-17.2</v>
      </c>
      <c r="Z41" s="142">
        <f t="shared" si="0"/>
        <v>-23.1</v>
      </c>
      <c r="AA41" s="76"/>
      <c r="AB41" s="142">
        <v>-6.8</v>
      </c>
      <c r="AC41" s="143">
        <v>-14.200000000000001</v>
      </c>
      <c r="AD41" s="76"/>
      <c r="AE41" s="142">
        <v>-6.8</v>
      </c>
      <c r="AF41" s="143">
        <v>-14.200000000000001</v>
      </c>
      <c r="AG41" s="76"/>
      <c r="AH41" s="76"/>
      <c r="AI41" s="76"/>
      <c r="AJ41" s="76"/>
      <c r="AK41" s="76"/>
      <c r="AL41" s="76"/>
      <c r="AM41" s="76"/>
      <c r="AN41" s="76"/>
      <c r="AO41" s="76"/>
      <c r="AP41" s="76"/>
      <c r="AQ41" s="76"/>
      <c r="AR41" s="76"/>
      <c r="AS41" s="76"/>
      <c r="AT41" s="76"/>
    </row>
    <row r="42" spans="3:46" s="83" customFormat="1" ht="31.5" customHeight="1">
      <c r="C42" s="161"/>
      <c r="D42" s="173" t="s">
        <v>9</v>
      </c>
      <c r="E42" s="139"/>
      <c r="F42" s="140">
        <v>-4.3</v>
      </c>
      <c r="G42" s="141"/>
      <c r="H42" s="141">
        <v>-1.3</v>
      </c>
      <c r="I42" s="142">
        <v>-2.5</v>
      </c>
      <c r="J42" s="142">
        <v>-3.8</v>
      </c>
      <c r="K42" s="142">
        <v>-5.0999999999999996</v>
      </c>
      <c r="L42" s="142"/>
      <c r="M42" s="142">
        <v>-1.7</v>
      </c>
      <c r="N42" s="143">
        <v>-3.2</v>
      </c>
      <c r="O42" s="142">
        <v>-4.7</v>
      </c>
      <c r="P42" s="142">
        <v>-6.6</v>
      </c>
      <c r="Q42" s="142"/>
      <c r="R42" s="142">
        <v>-2</v>
      </c>
      <c r="S42" s="143">
        <v>-3.9</v>
      </c>
      <c r="T42" s="142">
        <v>-5.9</v>
      </c>
      <c r="U42" s="142">
        <v>-8</v>
      </c>
      <c r="V42" s="142"/>
      <c r="W42" s="142">
        <f t="shared" si="0"/>
        <v>-2.1</v>
      </c>
      <c r="X42" s="143">
        <f t="shared" si="0"/>
        <v>-4.4000000000000004</v>
      </c>
      <c r="Y42" s="142">
        <f t="shared" si="0"/>
        <v>-6.5</v>
      </c>
      <c r="Z42" s="142">
        <f t="shared" si="0"/>
        <v>-9.1999999999999993</v>
      </c>
      <c r="AA42" s="76"/>
      <c r="AB42" s="142">
        <v>-2.8</v>
      </c>
      <c r="AC42" s="143">
        <v>-5.3</v>
      </c>
      <c r="AD42" s="76"/>
      <c r="AE42" s="142">
        <v>-2.8</v>
      </c>
      <c r="AF42" s="143">
        <v>-5.3</v>
      </c>
      <c r="AG42" s="76"/>
      <c r="AH42" s="78"/>
      <c r="AI42" s="76"/>
      <c r="AJ42" s="76"/>
      <c r="AK42" s="76"/>
      <c r="AL42" s="76"/>
      <c r="AM42" s="76"/>
      <c r="AN42" s="76"/>
      <c r="AO42" s="76"/>
      <c r="AP42" s="76"/>
      <c r="AQ42" s="76"/>
      <c r="AR42" s="76"/>
      <c r="AS42" s="76"/>
      <c r="AT42" s="76"/>
    </row>
    <row r="43" spans="3:46" s="83" customFormat="1" ht="31.5" customHeight="1">
      <c r="C43" s="158"/>
      <c r="D43" s="174" t="s">
        <v>185</v>
      </c>
      <c r="E43" s="132"/>
      <c r="F43" s="144">
        <v>134.6</v>
      </c>
      <c r="G43" s="134"/>
      <c r="H43" s="145">
        <v>34.9</v>
      </c>
      <c r="I43" s="146">
        <v>71.099999999999994</v>
      </c>
      <c r="J43" s="146">
        <v>108.2</v>
      </c>
      <c r="K43" s="146">
        <v>144.30000000000001</v>
      </c>
      <c r="L43" s="147"/>
      <c r="M43" s="146">
        <v>38.9</v>
      </c>
      <c r="N43" s="148">
        <v>79.7</v>
      </c>
      <c r="O43" s="146">
        <v>121.4</v>
      </c>
      <c r="P43" s="146">
        <v>163.6</v>
      </c>
      <c r="Q43" s="147"/>
      <c r="R43" s="146">
        <v>44.3</v>
      </c>
      <c r="S43" s="148">
        <v>90.6</v>
      </c>
      <c r="T43" s="146">
        <v>138.80000000000001</v>
      </c>
      <c r="U43" s="146">
        <v>192.00000000000003</v>
      </c>
      <c r="V43" s="147"/>
      <c r="W43" s="146">
        <f t="shared" si="0"/>
        <v>51.4</v>
      </c>
      <c r="X43" s="148">
        <f t="shared" si="0"/>
        <v>103.69999999999999</v>
      </c>
      <c r="Y43" s="146">
        <f t="shared" si="0"/>
        <v>156.5</v>
      </c>
      <c r="Z43" s="146">
        <f t="shared" si="0"/>
        <v>209.6</v>
      </c>
      <c r="AA43" s="76"/>
      <c r="AB43" s="146">
        <v>53.641999999999996</v>
      </c>
      <c r="AC43" s="148">
        <v>107.72000000000001</v>
      </c>
      <c r="AD43" s="76"/>
      <c r="AE43" s="146">
        <v>82.841999999999985</v>
      </c>
      <c r="AF43" s="148">
        <v>167</v>
      </c>
      <c r="AG43" s="76"/>
      <c r="AH43" s="76"/>
      <c r="AI43" s="76"/>
      <c r="AJ43" s="76"/>
      <c r="AK43" s="76"/>
      <c r="AL43" s="76"/>
      <c r="AM43" s="76"/>
      <c r="AN43" s="76"/>
      <c r="AO43" s="76"/>
      <c r="AP43" s="76"/>
      <c r="AQ43" s="76"/>
      <c r="AR43" s="76"/>
      <c r="AS43" s="76"/>
      <c r="AT43" s="76"/>
    </row>
    <row r="44" spans="3:46" s="83" customFormat="1" ht="31.5" customHeight="1">
      <c r="C44" s="158"/>
      <c r="D44" s="173" t="s">
        <v>186</v>
      </c>
      <c r="E44" s="132"/>
      <c r="F44" s="149"/>
      <c r="G44" s="134"/>
      <c r="H44" s="134"/>
      <c r="I44" s="137"/>
      <c r="J44" s="137"/>
      <c r="K44" s="137"/>
      <c r="L44" s="147"/>
      <c r="M44" s="137"/>
      <c r="N44" s="143"/>
      <c r="O44" s="137"/>
      <c r="P44" s="137"/>
      <c r="Q44" s="147"/>
      <c r="R44" s="137"/>
      <c r="S44" s="143"/>
      <c r="T44" s="137"/>
      <c r="U44" s="137"/>
      <c r="V44" s="147"/>
      <c r="W44" s="137">
        <f t="shared" si="0"/>
        <v>3.9</v>
      </c>
      <c r="X44" s="143">
        <f t="shared" si="0"/>
        <v>3.9</v>
      </c>
      <c r="Y44" s="137">
        <f t="shared" si="0"/>
        <v>5.9</v>
      </c>
      <c r="Z44" s="142">
        <f t="shared" si="0"/>
        <v>5.9</v>
      </c>
      <c r="AA44" s="76"/>
      <c r="AB44" s="137"/>
      <c r="AC44" s="138">
        <v>4.8</v>
      </c>
      <c r="AD44" s="76"/>
      <c r="AE44" s="137"/>
      <c r="AF44" s="138">
        <v>4.83</v>
      </c>
      <c r="AG44" s="76"/>
      <c r="AH44" s="76"/>
      <c r="AI44" s="76"/>
      <c r="AJ44" s="76"/>
      <c r="AK44" s="76"/>
      <c r="AL44" s="76"/>
      <c r="AM44" s="76"/>
      <c r="AN44" s="76"/>
      <c r="AO44" s="76"/>
      <c r="AP44" s="76"/>
      <c r="AQ44" s="76"/>
      <c r="AR44" s="76"/>
      <c r="AS44" s="76"/>
      <c r="AT44" s="76"/>
    </row>
    <row r="45" spans="3:46" s="83" customFormat="1" ht="31.5" customHeight="1">
      <c r="C45" s="158"/>
      <c r="D45" s="174" t="s">
        <v>1</v>
      </c>
      <c r="E45" s="132"/>
      <c r="F45" s="144">
        <v>134.6</v>
      </c>
      <c r="G45" s="134"/>
      <c r="H45" s="145">
        <v>34.9</v>
      </c>
      <c r="I45" s="146">
        <v>71.099999999999994</v>
      </c>
      <c r="J45" s="146">
        <v>108.2</v>
      </c>
      <c r="K45" s="146">
        <v>144.30000000000001</v>
      </c>
      <c r="L45" s="147"/>
      <c r="M45" s="146">
        <v>38.9</v>
      </c>
      <c r="N45" s="148">
        <v>79.7</v>
      </c>
      <c r="O45" s="146">
        <v>121.4</v>
      </c>
      <c r="P45" s="146">
        <v>163.6</v>
      </c>
      <c r="Q45" s="147"/>
      <c r="R45" s="146">
        <v>44.3</v>
      </c>
      <c r="S45" s="148">
        <v>90.6</v>
      </c>
      <c r="T45" s="146">
        <v>138.80000000000001</v>
      </c>
      <c r="U45" s="146">
        <v>192.00000000000003</v>
      </c>
      <c r="V45" s="147"/>
      <c r="W45" s="146">
        <v>55.3</v>
      </c>
      <c r="X45" s="148">
        <v>107.6</v>
      </c>
      <c r="Y45" s="146">
        <v>162.29999999999998</v>
      </c>
      <c r="Z45" s="146">
        <v>215.41</v>
      </c>
      <c r="AA45" s="76"/>
      <c r="AB45" s="146">
        <v>53.641999999999996</v>
      </c>
      <c r="AC45" s="148">
        <v>112.52000000000001</v>
      </c>
      <c r="AD45" s="76"/>
      <c r="AE45" s="146">
        <v>82.841999999999985</v>
      </c>
      <c r="AF45" s="148">
        <v>171.83</v>
      </c>
      <c r="AG45" s="76"/>
      <c r="AH45" s="76"/>
      <c r="AI45" s="76"/>
      <c r="AJ45" s="76"/>
      <c r="AK45" s="76"/>
      <c r="AL45" s="76"/>
      <c r="AM45" s="76"/>
      <c r="AN45" s="76"/>
      <c r="AO45" s="76"/>
      <c r="AP45" s="76"/>
      <c r="AQ45" s="76"/>
      <c r="AR45" s="76"/>
      <c r="AS45" s="76"/>
      <c r="AT45" s="76"/>
    </row>
    <row r="46" spans="3:46" s="83" customFormat="1" ht="31.5" customHeight="1">
      <c r="C46" s="158"/>
      <c r="D46" s="173" t="s">
        <v>115</v>
      </c>
      <c r="E46" s="132"/>
      <c r="F46" s="149"/>
      <c r="G46" s="134"/>
      <c r="H46" s="142">
        <v>-2.7</v>
      </c>
      <c r="I46" s="142">
        <v>-5.5</v>
      </c>
      <c r="J46" s="142">
        <v>-12.700000000000001</v>
      </c>
      <c r="K46" s="142">
        <v>-16.899999999999999</v>
      </c>
      <c r="L46" s="142"/>
      <c r="M46" s="142">
        <v>-3.2</v>
      </c>
      <c r="N46" s="143">
        <v>-6.7</v>
      </c>
      <c r="O46" s="142">
        <v>-10.3</v>
      </c>
      <c r="P46" s="142">
        <v>-16.3</v>
      </c>
      <c r="Q46" s="142"/>
      <c r="R46" s="142">
        <v>-3</v>
      </c>
      <c r="S46" s="143">
        <v>-6</v>
      </c>
      <c r="T46" s="142">
        <v>-9.2999999999999989</v>
      </c>
      <c r="U46" s="142">
        <v>-12.763</v>
      </c>
      <c r="V46" s="142"/>
      <c r="W46" s="142">
        <v>-3.2</v>
      </c>
      <c r="X46" s="143">
        <v>-7.3</v>
      </c>
      <c r="Y46" s="142">
        <v>-11.2</v>
      </c>
      <c r="Z46" s="142">
        <v>-15.1</v>
      </c>
      <c r="AA46" s="76"/>
      <c r="AB46" s="142">
        <v>-4.3419999999999987</v>
      </c>
      <c r="AC46" s="143">
        <v>-8.5459999999999994</v>
      </c>
      <c r="AD46" s="76"/>
      <c r="AE46" s="142">
        <v>-31.041999999999987</v>
      </c>
      <c r="AF46" s="143">
        <v>-62.304000000000002</v>
      </c>
      <c r="AG46" s="76"/>
      <c r="AH46" s="110"/>
      <c r="AI46" s="76"/>
      <c r="AJ46" s="76"/>
      <c r="AK46" s="76"/>
      <c r="AL46" s="76"/>
      <c r="AM46" s="76"/>
      <c r="AN46" s="76"/>
      <c r="AO46" s="76"/>
      <c r="AP46" s="76"/>
      <c r="AQ46" s="76"/>
      <c r="AR46" s="76"/>
      <c r="AS46" s="76"/>
      <c r="AT46" s="76"/>
    </row>
    <row r="47" spans="3:46" s="83" customFormat="1" ht="31.5" customHeight="1">
      <c r="C47" s="161"/>
      <c r="D47" s="172" t="s">
        <v>0</v>
      </c>
      <c r="E47" s="132"/>
      <c r="F47" s="133">
        <v>124.5</v>
      </c>
      <c r="G47" s="134"/>
      <c r="H47" s="135">
        <v>32.200000000000003</v>
      </c>
      <c r="I47" s="136">
        <v>65.599999999999994</v>
      </c>
      <c r="J47" s="136">
        <v>95.5</v>
      </c>
      <c r="K47" s="136">
        <v>127.4</v>
      </c>
      <c r="L47" s="137"/>
      <c r="M47" s="136">
        <v>35.700000000000003</v>
      </c>
      <c r="N47" s="138">
        <v>73.099999999999994</v>
      </c>
      <c r="O47" s="136">
        <v>111.2</v>
      </c>
      <c r="P47" s="136">
        <v>147.30000000000001</v>
      </c>
      <c r="Q47" s="137"/>
      <c r="R47" s="136">
        <v>41.3</v>
      </c>
      <c r="S47" s="138">
        <v>84.558000000000007</v>
      </c>
      <c r="T47" s="136">
        <v>129.5</v>
      </c>
      <c r="U47" s="136">
        <v>179.2</v>
      </c>
      <c r="V47" s="137"/>
      <c r="W47" s="136">
        <v>52.099999999999994</v>
      </c>
      <c r="X47" s="138">
        <v>100.3</v>
      </c>
      <c r="Y47" s="136">
        <v>151.1</v>
      </c>
      <c r="Z47" s="136">
        <v>200.31</v>
      </c>
      <c r="AA47" s="76"/>
      <c r="AB47" s="136">
        <v>49.3</v>
      </c>
      <c r="AC47" s="138">
        <v>103.97400000000002</v>
      </c>
      <c r="AD47" s="76"/>
      <c r="AE47" s="136">
        <v>51.8</v>
      </c>
      <c r="AF47" s="138">
        <v>109.52600000000001</v>
      </c>
      <c r="AG47" s="76"/>
      <c r="AH47" s="110"/>
      <c r="AI47" s="76"/>
      <c r="AJ47" s="76"/>
      <c r="AK47" s="76"/>
      <c r="AL47" s="76"/>
      <c r="AM47" s="76"/>
      <c r="AN47" s="76"/>
      <c r="AO47" s="76"/>
      <c r="AP47" s="76"/>
      <c r="AQ47" s="76"/>
      <c r="AR47" s="76"/>
      <c r="AS47" s="76"/>
      <c r="AT47" s="76"/>
    </row>
    <row r="48" spans="3:46" s="83" customFormat="1" ht="31.5" customHeight="1">
      <c r="C48" s="161"/>
      <c r="D48" s="173" t="s">
        <v>95</v>
      </c>
      <c r="E48" s="139"/>
      <c r="F48" s="140">
        <v>-3.6</v>
      </c>
      <c r="G48" s="141"/>
      <c r="H48" s="141">
        <v>-0.8</v>
      </c>
      <c r="I48" s="142">
        <v>-1.8</v>
      </c>
      <c r="J48" s="142">
        <v>-2.8</v>
      </c>
      <c r="K48" s="142">
        <v>-3.7</v>
      </c>
      <c r="L48" s="142"/>
      <c r="M48" s="142">
        <v>-0.9</v>
      </c>
      <c r="N48" s="143">
        <v>-1.8</v>
      </c>
      <c r="O48" s="142">
        <v>-2.7</v>
      </c>
      <c r="P48" s="142">
        <v>-3.5</v>
      </c>
      <c r="Q48" s="142"/>
      <c r="R48" s="142">
        <v>-1</v>
      </c>
      <c r="S48" s="143">
        <v>-1.84</v>
      </c>
      <c r="T48" s="142">
        <v>-2.8</v>
      </c>
      <c r="U48" s="142">
        <v>-3.7</v>
      </c>
      <c r="V48" s="142"/>
      <c r="W48" s="142">
        <v>-1</v>
      </c>
      <c r="X48" s="143">
        <v>-2.1</v>
      </c>
      <c r="Y48" s="142">
        <v>-3</v>
      </c>
      <c r="Z48" s="142">
        <v>-4</v>
      </c>
      <c r="AA48" s="76"/>
      <c r="AB48" s="142">
        <v>-1</v>
      </c>
      <c r="AC48" s="143">
        <v>-1.9219999999999999</v>
      </c>
      <c r="AD48" s="76"/>
      <c r="AE48" s="142">
        <v>-6</v>
      </c>
      <c r="AF48" s="143">
        <v>-11.786</v>
      </c>
      <c r="AG48" s="76"/>
      <c r="AH48" s="110"/>
      <c r="AI48" s="76"/>
      <c r="AJ48" s="76"/>
      <c r="AK48" s="76"/>
      <c r="AL48" s="76"/>
      <c r="AM48" s="76"/>
      <c r="AN48" s="76"/>
      <c r="AO48" s="76"/>
      <c r="AP48" s="76"/>
      <c r="AQ48" s="76"/>
      <c r="AR48" s="76"/>
      <c r="AS48" s="76"/>
      <c r="AT48" s="76"/>
    </row>
    <row r="49" spans="3:46" s="83" customFormat="1" ht="31.5" customHeight="1">
      <c r="C49" s="161"/>
      <c r="D49" s="173" t="s">
        <v>39</v>
      </c>
      <c r="E49" s="139"/>
      <c r="F49" s="140">
        <v>-38.700000000000003</v>
      </c>
      <c r="G49" s="141"/>
      <c r="H49" s="141">
        <v>-10.1</v>
      </c>
      <c r="I49" s="142">
        <v>-20.8</v>
      </c>
      <c r="J49" s="142">
        <v>-29.8</v>
      </c>
      <c r="K49" s="142">
        <v>-39.799999999999997</v>
      </c>
      <c r="L49" s="142"/>
      <c r="M49" s="142">
        <v>-11.3</v>
      </c>
      <c r="N49" s="143">
        <v>-22.7</v>
      </c>
      <c r="O49" s="142">
        <v>-34.700000000000003</v>
      </c>
      <c r="P49" s="142">
        <v>-45.8</v>
      </c>
      <c r="Q49" s="142"/>
      <c r="R49" s="142">
        <v>-11.5</v>
      </c>
      <c r="S49" s="143">
        <v>-23.6</v>
      </c>
      <c r="T49" s="142">
        <v>-34.9</v>
      </c>
      <c r="U49" s="142">
        <v>-48.76</v>
      </c>
      <c r="V49" s="142"/>
      <c r="W49" s="142">
        <v>-14.7</v>
      </c>
      <c r="X49" s="143">
        <v>-28</v>
      </c>
      <c r="Y49" s="142">
        <v>-42.4</v>
      </c>
      <c r="Z49" s="142">
        <v>-55.5</v>
      </c>
      <c r="AA49" s="76"/>
      <c r="AB49" s="142">
        <v>-13.9</v>
      </c>
      <c r="AC49" s="143">
        <v>-29.292999999999999</v>
      </c>
      <c r="AD49" s="76"/>
      <c r="AE49" s="142">
        <v>-13.4</v>
      </c>
      <c r="AF49" s="143">
        <v>-28.503</v>
      </c>
      <c r="AG49" s="76"/>
      <c r="AH49" s="110"/>
      <c r="AI49" s="76"/>
      <c r="AJ49" s="76"/>
      <c r="AK49" s="76"/>
      <c r="AL49" s="76"/>
      <c r="AM49" s="76"/>
      <c r="AN49" s="76"/>
      <c r="AO49" s="76"/>
      <c r="AP49" s="76"/>
      <c r="AQ49" s="76"/>
      <c r="AR49" s="76"/>
      <c r="AS49" s="76"/>
      <c r="AT49" s="76"/>
    </row>
    <row r="50" spans="3:46" s="83" customFormat="1" ht="31.5" customHeight="1">
      <c r="C50" s="158"/>
      <c r="D50" s="174" t="s">
        <v>3</v>
      </c>
      <c r="E50" s="132"/>
      <c r="F50" s="144">
        <v>82.2</v>
      </c>
      <c r="G50" s="134"/>
      <c r="H50" s="145">
        <v>21.3</v>
      </c>
      <c r="I50" s="146">
        <v>43</v>
      </c>
      <c r="J50" s="146">
        <v>62.9</v>
      </c>
      <c r="K50" s="146">
        <v>83.9</v>
      </c>
      <c r="L50" s="147"/>
      <c r="M50" s="146">
        <v>23.5</v>
      </c>
      <c r="N50" s="148">
        <v>48.6</v>
      </c>
      <c r="O50" s="146">
        <v>73.7</v>
      </c>
      <c r="P50" s="146">
        <v>97.9</v>
      </c>
      <c r="Q50" s="147"/>
      <c r="R50" s="146">
        <v>28.9</v>
      </c>
      <c r="S50" s="148">
        <v>59.07</v>
      </c>
      <c r="T50" s="146">
        <v>91.8</v>
      </c>
      <c r="U50" s="146">
        <v>126.74000000000001</v>
      </c>
      <c r="V50" s="147"/>
      <c r="W50" s="146">
        <v>36.399999999999991</v>
      </c>
      <c r="X50" s="148">
        <v>70.2</v>
      </c>
      <c r="Y50" s="146">
        <v>105.69999999999999</v>
      </c>
      <c r="Z50" s="146">
        <v>140.81</v>
      </c>
      <c r="AA50" s="76"/>
      <c r="AB50" s="146">
        <v>34.4</v>
      </c>
      <c r="AC50" s="148">
        <v>72.759000000000015</v>
      </c>
      <c r="AD50" s="76"/>
      <c r="AE50" s="146">
        <v>32.4</v>
      </c>
      <c r="AF50" s="148">
        <v>69.237000000000009</v>
      </c>
      <c r="AG50" s="76"/>
      <c r="AH50" s="76"/>
      <c r="AI50" s="76"/>
      <c r="AJ50" s="76"/>
      <c r="AK50" s="76"/>
      <c r="AL50" s="76"/>
      <c r="AM50" s="76"/>
      <c r="AN50" s="76"/>
      <c r="AO50" s="76"/>
      <c r="AP50" s="76"/>
      <c r="AQ50" s="76"/>
      <c r="AR50" s="76"/>
      <c r="AS50" s="76"/>
      <c r="AT50" s="76"/>
    </row>
    <row r="51" spans="3:46" ht="12.75" customHeight="1">
      <c r="C51" s="72"/>
      <c r="D51" s="175"/>
      <c r="E51" s="73"/>
      <c r="F51" s="117"/>
      <c r="G51" s="73"/>
      <c r="H51" s="72"/>
      <c r="I51" s="117"/>
      <c r="J51" s="117"/>
      <c r="K51" s="117"/>
      <c r="M51" s="117"/>
      <c r="N51" s="117"/>
      <c r="O51" s="117"/>
      <c r="P51" s="117"/>
      <c r="R51" s="117"/>
      <c r="S51" s="117"/>
      <c r="T51" s="117"/>
      <c r="U51" s="117"/>
      <c r="W51" s="117"/>
      <c r="X51" s="117"/>
      <c r="Y51" s="117"/>
      <c r="Z51" s="117"/>
      <c r="AB51" s="117"/>
      <c r="AC51" s="117"/>
      <c r="AE51" s="117"/>
      <c r="AF51" s="117"/>
    </row>
    <row r="52" spans="3:46">
      <c r="C52" s="72"/>
      <c r="D52" s="176" t="s">
        <v>27</v>
      </c>
      <c r="E52" s="150"/>
      <c r="F52" s="318">
        <v>0.42899999999999999</v>
      </c>
      <c r="G52" s="319"/>
      <c r="H52" s="318">
        <v>0.442</v>
      </c>
      <c r="I52" s="318">
        <v>0.44800000000000001</v>
      </c>
      <c r="J52" s="318">
        <v>0.45200000000000001</v>
      </c>
      <c r="K52" s="318">
        <v>0.45200000000000001</v>
      </c>
      <c r="L52" s="320"/>
      <c r="M52" s="318">
        <v>0.47599999999999998</v>
      </c>
      <c r="N52" s="318">
        <v>0.48299999999999998</v>
      </c>
      <c r="O52" s="318">
        <v>0.48799999999999999</v>
      </c>
      <c r="P52" s="318">
        <v>0.49099999999999999</v>
      </c>
      <c r="Q52" s="320"/>
      <c r="R52" s="318">
        <v>0.51300000000000001</v>
      </c>
      <c r="S52" s="318">
        <v>0.52100000000000002</v>
      </c>
      <c r="T52" s="318">
        <v>0.53</v>
      </c>
      <c r="U52" s="318">
        <v>0.53800000000000003</v>
      </c>
      <c r="V52" s="320"/>
      <c r="W52" s="318">
        <v>0.57899999999999996</v>
      </c>
      <c r="X52" s="318">
        <v>0.56999999999999995</v>
      </c>
      <c r="Y52" s="318">
        <v>0.57168016907361741</v>
      </c>
      <c r="Z52" s="318">
        <v>0.56919011758488569</v>
      </c>
      <c r="AB52" s="318">
        <v>0.56499757746834911</v>
      </c>
      <c r="AC52" s="318">
        <v>0.56392000837608636</v>
      </c>
      <c r="AD52" s="318"/>
      <c r="AE52" s="318">
        <v>0.87255376966990361</v>
      </c>
      <c r="AF52" s="318">
        <v>0.8742540048162496</v>
      </c>
    </row>
    <row r="53" spans="3:46">
      <c r="C53" s="72"/>
      <c r="D53" s="176" t="s">
        <v>70</v>
      </c>
      <c r="E53" s="151"/>
      <c r="F53" s="318">
        <v>0.32009925558312657</v>
      </c>
      <c r="G53" s="318"/>
      <c r="H53" s="318">
        <v>0.321656050955414</v>
      </c>
      <c r="I53" s="318">
        <v>0.3260188087774295</v>
      </c>
      <c r="J53" s="318">
        <v>0.32146709816612729</v>
      </c>
      <c r="K53" s="318">
        <v>0.32174616006467255</v>
      </c>
      <c r="L53" s="318"/>
      <c r="M53" s="318">
        <v>0.32471264367816088</v>
      </c>
      <c r="N53" s="318">
        <v>0.31837307152875177</v>
      </c>
      <c r="O53" s="318">
        <v>0.31981566820276502</v>
      </c>
      <c r="P53" s="318">
        <v>0.31849791376912373</v>
      </c>
      <c r="Q53" s="318"/>
      <c r="R53" s="318">
        <v>0.28535980148883378</v>
      </c>
      <c r="S53" s="318">
        <v>0.28530670470756064</v>
      </c>
      <c r="T53" s="318">
        <v>0.27545382794001577</v>
      </c>
      <c r="U53" s="318">
        <v>0.27783475783475781</v>
      </c>
      <c r="V53" s="318"/>
      <c r="W53" s="318">
        <v>0.28767123287671237</v>
      </c>
      <c r="X53" s="318">
        <v>0.285132382892057</v>
      </c>
      <c r="Y53" s="318">
        <v>0.28629304523970289</v>
      </c>
      <c r="Z53" s="318">
        <v>0.28271611227140747</v>
      </c>
      <c r="AB53" s="318">
        <v>0.28778467908902694</v>
      </c>
      <c r="AC53" s="318">
        <v>0.28703994042252962</v>
      </c>
      <c r="AD53" s="318"/>
      <c r="AE53" s="318">
        <v>0.29257641921397382</v>
      </c>
      <c r="AF53" s="318">
        <v>0.29162062615101286</v>
      </c>
    </row>
    <row r="54" spans="3:46" ht="19.5" customHeight="1">
      <c r="C54" s="72"/>
      <c r="D54" s="175"/>
      <c r="E54" s="73"/>
      <c r="F54" s="72"/>
      <c r="G54" s="73"/>
      <c r="H54" s="72"/>
      <c r="I54" s="72"/>
      <c r="J54" s="72"/>
      <c r="K54" s="72"/>
      <c r="M54" s="72"/>
      <c r="N54" s="72"/>
      <c r="O54" s="72"/>
      <c r="P54" s="72"/>
      <c r="R54" s="72"/>
      <c r="S54" s="72"/>
      <c r="T54" s="72"/>
      <c r="U54" s="72"/>
      <c r="W54" s="72"/>
      <c r="X54" s="72"/>
      <c r="Y54" s="72"/>
      <c r="Z54" s="72"/>
      <c r="AB54" s="72"/>
      <c r="AC54" s="72"/>
      <c r="AE54" s="72"/>
      <c r="AF54" s="72"/>
    </row>
    <row r="55" spans="3:46" ht="27.75" customHeight="1">
      <c r="C55" s="72"/>
      <c r="D55" s="175"/>
      <c r="E55" s="73"/>
      <c r="F55" s="72"/>
      <c r="G55" s="73"/>
      <c r="H55" s="72"/>
      <c r="I55" s="72"/>
      <c r="J55" s="72"/>
      <c r="K55" s="72"/>
      <c r="M55" s="72"/>
      <c r="N55" s="72"/>
      <c r="O55" s="72"/>
      <c r="P55" s="72"/>
      <c r="R55" s="72"/>
      <c r="S55" s="72"/>
      <c r="T55" s="72"/>
      <c r="U55" s="72"/>
      <c r="W55" s="72"/>
      <c r="X55" s="72"/>
      <c r="Y55" s="72"/>
      <c r="Z55" s="72"/>
      <c r="AA55" s="72"/>
      <c r="AB55" s="72"/>
      <c r="AC55" s="327"/>
      <c r="AD55" s="72"/>
      <c r="AE55" s="72"/>
      <c r="AF55" s="72"/>
      <c r="AG55" s="72"/>
    </row>
    <row r="56" spans="3:46" ht="15.75" customHeight="1">
      <c r="C56" s="72"/>
      <c r="D56" s="175"/>
      <c r="E56" s="73"/>
      <c r="F56" s="72"/>
      <c r="G56" s="73"/>
      <c r="H56" s="72"/>
      <c r="I56" s="72"/>
      <c r="J56" s="72"/>
      <c r="K56" s="72"/>
      <c r="M56" s="72"/>
      <c r="N56" s="72"/>
      <c r="O56" s="72"/>
      <c r="P56" s="72"/>
      <c r="R56" s="72"/>
      <c r="S56" s="72"/>
      <c r="T56" s="72"/>
      <c r="U56" s="72"/>
      <c r="W56" s="72"/>
      <c r="X56" s="72"/>
      <c r="Y56" s="72"/>
      <c r="Z56" s="72"/>
      <c r="AA56" s="72"/>
      <c r="AB56" s="72"/>
      <c r="AC56" s="72"/>
      <c r="AD56" s="72"/>
      <c r="AE56" s="72"/>
      <c r="AF56" s="72"/>
      <c r="AG56" s="72"/>
    </row>
    <row r="57" spans="3:46" s="93" customFormat="1" ht="16.5" customHeight="1">
      <c r="D57" s="163"/>
      <c r="E57" s="78"/>
      <c r="F57" s="78"/>
      <c r="G57" s="78"/>
      <c r="H57" s="78"/>
      <c r="I57" s="78"/>
      <c r="J57" s="78"/>
      <c r="K57" s="78"/>
      <c r="L57" s="78"/>
      <c r="M57" s="78"/>
      <c r="N57" s="78"/>
      <c r="O57" s="78"/>
      <c r="P57" s="78"/>
      <c r="Q57" s="78"/>
      <c r="R57" s="78"/>
      <c r="S57" s="78"/>
      <c r="T57" s="78"/>
      <c r="U57" s="78"/>
      <c r="V57" s="78"/>
      <c r="W57" s="78"/>
      <c r="X57" s="78"/>
      <c r="Y57" s="78"/>
      <c r="Z57" s="78"/>
      <c r="AA57" s="76"/>
      <c r="AB57" s="78"/>
      <c r="AC57" s="328"/>
      <c r="AD57" s="76"/>
      <c r="AE57" s="78"/>
      <c r="AF57" s="78"/>
      <c r="AG57" s="76"/>
      <c r="AH57" s="76"/>
      <c r="AI57" s="76"/>
      <c r="AJ57" s="76"/>
      <c r="AK57" s="76"/>
      <c r="AL57" s="76"/>
      <c r="AM57" s="76"/>
      <c r="AN57" s="76"/>
      <c r="AO57" s="76"/>
      <c r="AP57" s="76"/>
      <c r="AQ57" s="76"/>
      <c r="AR57" s="76"/>
      <c r="AS57" s="76"/>
      <c r="AT57" s="76"/>
    </row>
    <row r="58" spans="3:46">
      <c r="C58" s="72"/>
      <c r="D58" s="170" t="s">
        <v>4</v>
      </c>
      <c r="E58" s="70"/>
      <c r="F58" s="71"/>
      <c r="G58" s="70"/>
      <c r="H58" s="71"/>
      <c r="I58" s="71"/>
      <c r="J58" s="71"/>
      <c r="K58" s="71"/>
      <c r="L58" s="71"/>
      <c r="M58" s="71"/>
      <c r="N58" s="71"/>
      <c r="O58" s="71"/>
      <c r="P58" s="71"/>
      <c r="Q58" s="71"/>
      <c r="R58" s="71"/>
      <c r="S58" s="71"/>
      <c r="T58" s="71"/>
      <c r="U58" s="71"/>
      <c r="V58" s="71"/>
      <c r="W58" s="71"/>
      <c r="X58" s="71"/>
      <c r="Y58" s="71"/>
      <c r="Z58" s="71"/>
      <c r="AB58" s="71"/>
      <c r="AC58" s="71"/>
      <c r="AE58" s="71"/>
      <c r="AF58" s="71"/>
    </row>
    <row r="59" spans="3:46" ht="33.6" customHeight="1">
      <c r="C59" s="72"/>
      <c r="D59" s="175"/>
      <c r="E59" s="73"/>
      <c r="F59" s="72"/>
      <c r="G59" s="73"/>
      <c r="H59" s="74" t="s">
        <v>30</v>
      </c>
      <c r="I59" s="74" t="s">
        <v>30</v>
      </c>
      <c r="J59" s="74" t="s">
        <v>30</v>
      </c>
      <c r="K59" s="74" t="s">
        <v>30</v>
      </c>
      <c r="M59" s="74" t="s">
        <v>30</v>
      </c>
      <c r="N59" s="75" t="s">
        <v>30</v>
      </c>
      <c r="O59" s="74" t="s">
        <v>29</v>
      </c>
      <c r="P59" s="74" t="s">
        <v>30</v>
      </c>
      <c r="Q59" s="74"/>
      <c r="R59" s="74" t="s">
        <v>29</v>
      </c>
      <c r="S59" s="75" t="s">
        <v>30</v>
      </c>
      <c r="T59" s="74" t="str">
        <f>+T32</f>
        <v>[Unaudited]</v>
      </c>
      <c r="U59" s="74" t="str">
        <f>+U32</f>
        <v>[Audited]</v>
      </c>
      <c r="V59" s="74"/>
      <c r="W59" s="74" t="str">
        <f>+W32</f>
        <v>[Unaudited]</v>
      </c>
      <c r="X59" s="75" t="s">
        <v>30</v>
      </c>
      <c r="Y59" s="74" t="s">
        <v>29</v>
      </c>
      <c r="Z59" s="74" t="s">
        <v>30</v>
      </c>
      <c r="AB59" s="74" t="s">
        <v>29</v>
      </c>
      <c r="AC59" s="74" t="s">
        <v>30</v>
      </c>
      <c r="AE59" s="74" t="s">
        <v>29</v>
      </c>
      <c r="AF59" s="74" t="s">
        <v>30</v>
      </c>
    </row>
    <row r="60" spans="3:46" s="79" customFormat="1" ht="90">
      <c r="C60" s="199"/>
      <c r="D60" s="225" t="s">
        <v>8</v>
      </c>
      <c r="E60" s="197"/>
      <c r="F60" s="196"/>
      <c r="G60" s="197"/>
      <c r="H60" s="153" t="s">
        <v>206</v>
      </c>
      <c r="I60" s="153" t="s">
        <v>207</v>
      </c>
      <c r="J60" s="153" t="s">
        <v>208</v>
      </c>
      <c r="K60" s="153" t="s">
        <v>209</v>
      </c>
      <c r="L60" s="197"/>
      <c r="M60" s="153" t="s">
        <v>61</v>
      </c>
      <c r="N60" s="198" t="s">
        <v>41</v>
      </c>
      <c r="O60" s="153" t="s">
        <v>72</v>
      </c>
      <c r="P60" s="153" t="s">
        <v>62</v>
      </c>
      <c r="Q60" s="153"/>
      <c r="R60" s="153" t="s">
        <v>63</v>
      </c>
      <c r="S60" s="198" t="s">
        <v>66</v>
      </c>
      <c r="T60" s="153" t="s">
        <v>71</v>
      </c>
      <c r="U60" s="153" t="s">
        <v>87</v>
      </c>
      <c r="V60" s="153"/>
      <c r="W60" s="153" t="s">
        <v>90</v>
      </c>
      <c r="X60" s="198" t="s">
        <v>113</v>
      </c>
      <c r="Y60" s="153" t="s">
        <v>119</v>
      </c>
      <c r="Z60" s="153" t="s">
        <v>122</v>
      </c>
      <c r="AA60" s="76"/>
      <c r="AB60" s="153" t="s">
        <v>213</v>
      </c>
      <c r="AC60" s="198" t="s">
        <v>219</v>
      </c>
      <c r="AD60" s="76"/>
      <c r="AE60" s="153" t="s">
        <v>188</v>
      </c>
      <c r="AF60" s="198" t="s">
        <v>219</v>
      </c>
      <c r="AG60" s="76"/>
      <c r="AH60" s="76"/>
      <c r="AI60" s="76"/>
      <c r="AJ60" s="76"/>
      <c r="AK60" s="76"/>
      <c r="AL60" s="76"/>
      <c r="AM60" s="76"/>
      <c r="AN60" s="76"/>
      <c r="AO60" s="76"/>
      <c r="AP60" s="76"/>
      <c r="AQ60" s="76"/>
      <c r="AR60" s="76"/>
      <c r="AS60" s="76"/>
      <c r="AT60" s="76"/>
    </row>
    <row r="61" spans="3:46" s="79" customFormat="1" ht="45">
      <c r="C61" s="81"/>
      <c r="D61" s="224"/>
      <c r="E61" s="202"/>
      <c r="F61" s="203"/>
      <c r="G61" s="202"/>
      <c r="H61" s="127"/>
      <c r="I61" s="127"/>
      <c r="J61" s="127"/>
      <c r="K61" s="127"/>
      <c r="L61" s="202"/>
      <c r="M61" s="127"/>
      <c r="N61" s="218"/>
      <c r="O61" s="127"/>
      <c r="P61" s="127"/>
      <c r="Q61" s="127"/>
      <c r="R61" s="127"/>
      <c r="S61" s="218"/>
      <c r="T61" s="127"/>
      <c r="U61" s="127"/>
      <c r="V61" s="127"/>
      <c r="W61" s="127"/>
      <c r="X61" s="218"/>
      <c r="Y61" s="127"/>
      <c r="Z61" s="127"/>
      <c r="AA61" s="76"/>
      <c r="AB61" s="127" t="str">
        <f>+AB34</f>
        <v>on a comparable basis</v>
      </c>
      <c r="AC61" s="131" t="s">
        <v>210</v>
      </c>
      <c r="AD61" s="76"/>
      <c r="AE61" s="127" t="str">
        <f>+AE34</f>
        <v>ifrs 16</v>
      </c>
      <c r="AF61" s="326" t="s">
        <v>220</v>
      </c>
      <c r="AG61" s="76"/>
      <c r="AH61" s="76"/>
      <c r="AI61" s="76"/>
      <c r="AJ61" s="76"/>
      <c r="AK61" s="76"/>
      <c r="AL61" s="76"/>
      <c r="AM61" s="76"/>
      <c r="AN61" s="76"/>
      <c r="AO61" s="76"/>
      <c r="AP61" s="76"/>
      <c r="AQ61" s="76"/>
      <c r="AR61" s="76"/>
      <c r="AS61" s="76"/>
      <c r="AT61" s="76"/>
    </row>
    <row r="62" spans="3:46" s="83" customFormat="1" ht="31.5" customHeight="1">
      <c r="C62" s="200"/>
      <c r="D62" s="173" t="s">
        <v>1</v>
      </c>
      <c r="E62" s="202"/>
      <c r="F62" s="161"/>
      <c r="G62" s="202"/>
      <c r="H62" s="204"/>
      <c r="I62" s="205">
        <v>34.5</v>
      </c>
      <c r="J62" s="205">
        <v>71.099999999999994</v>
      </c>
      <c r="K62" s="205">
        <v>108.2</v>
      </c>
      <c r="L62" s="206"/>
      <c r="M62" s="205">
        <v>38.9</v>
      </c>
      <c r="N62" s="219">
        <v>79.7</v>
      </c>
      <c r="O62" s="205">
        <v>121.4</v>
      </c>
      <c r="P62" s="205">
        <v>163.6</v>
      </c>
      <c r="Q62" s="205"/>
      <c r="R62" s="205">
        <v>44.3</v>
      </c>
      <c r="S62" s="219">
        <v>90.6</v>
      </c>
      <c r="T62" s="205">
        <v>138.80000000000001</v>
      </c>
      <c r="U62" s="205">
        <v>192.00000000000003</v>
      </c>
      <c r="V62" s="205"/>
      <c r="W62" s="205">
        <v>55.3</v>
      </c>
      <c r="X62" s="219">
        <v>107.6</v>
      </c>
      <c r="Y62" s="205">
        <v>162.29999999999998</v>
      </c>
      <c r="Z62" s="205">
        <v>215.41</v>
      </c>
      <c r="AA62" s="76"/>
      <c r="AB62" s="205">
        <v>53.641999999999996</v>
      </c>
      <c r="AC62" s="219">
        <v>112.52000000000001</v>
      </c>
      <c r="AD62" s="76"/>
      <c r="AE62" s="205">
        <v>82.800999999999988</v>
      </c>
      <c r="AF62" s="219">
        <v>171.83</v>
      </c>
      <c r="AG62" s="76"/>
      <c r="AH62" s="76"/>
      <c r="AI62" s="76"/>
      <c r="AJ62" s="76"/>
      <c r="AK62" s="76"/>
      <c r="AL62" s="76"/>
      <c r="AM62" s="76"/>
      <c r="AN62" s="76"/>
      <c r="AO62" s="76"/>
      <c r="AP62" s="76"/>
      <c r="AQ62" s="76"/>
      <c r="AR62" s="76"/>
      <c r="AS62" s="76"/>
      <c r="AT62" s="76"/>
    </row>
    <row r="63" spans="3:46" s="83" customFormat="1" ht="31.5" customHeight="1" collapsed="1">
      <c r="D63" s="173" t="s">
        <v>94</v>
      </c>
      <c r="E63" s="202"/>
      <c r="F63" s="161"/>
      <c r="G63" s="202"/>
      <c r="H63" s="204"/>
      <c r="I63" s="207">
        <v>0</v>
      </c>
      <c r="J63" s="207">
        <v>0</v>
      </c>
      <c r="K63" s="207">
        <v>-3.8</v>
      </c>
      <c r="L63" s="208"/>
      <c r="M63" s="205">
        <v>0</v>
      </c>
      <c r="N63" s="219">
        <v>-1.3</v>
      </c>
      <c r="O63" s="205">
        <v>-3</v>
      </c>
      <c r="P63" s="207">
        <v>-4.7</v>
      </c>
      <c r="Q63" s="205"/>
      <c r="R63" s="205">
        <v>0</v>
      </c>
      <c r="S63" s="219">
        <v>-0.6</v>
      </c>
      <c r="T63" s="205">
        <v>-1.1000000000000001</v>
      </c>
      <c r="U63" s="207">
        <v>-4.7</v>
      </c>
      <c r="V63" s="205"/>
      <c r="W63" s="205">
        <v>0</v>
      </c>
      <c r="X63" s="219">
        <v>-2.7</v>
      </c>
      <c r="Y63" s="205">
        <v>-3.1</v>
      </c>
      <c r="Z63" s="207">
        <v>-3.7</v>
      </c>
      <c r="AA63" s="76"/>
      <c r="AB63" s="205">
        <v>0</v>
      </c>
      <c r="AC63" s="219"/>
      <c r="AD63" s="76"/>
      <c r="AE63" s="205">
        <v>0</v>
      </c>
      <c r="AF63" s="219">
        <v>0</v>
      </c>
      <c r="AG63" s="76"/>
      <c r="AH63" s="76"/>
      <c r="AI63" s="76"/>
      <c r="AJ63" s="76"/>
      <c r="AK63" s="76"/>
      <c r="AL63" s="76"/>
      <c r="AM63" s="76"/>
      <c r="AN63" s="76"/>
      <c r="AO63" s="76"/>
      <c r="AP63" s="76"/>
      <c r="AQ63" s="76"/>
      <c r="AR63" s="76"/>
      <c r="AS63" s="76"/>
      <c r="AT63" s="76"/>
    </row>
    <row r="64" spans="3:46" s="83" customFormat="1" ht="31.5" customHeight="1">
      <c r="C64" s="201"/>
      <c r="D64" s="209" t="s">
        <v>93</v>
      </c>
      <c r="E64" s="202"/>
      <c r="F64" s="161"/>
      <c r="G64" s="202"/>
      <c r="H64" s="204"/>
      <c r="I64" s="210">
        <v>34.5</v>
      </c>
      <c r="J64" s="210">
        <v>71.099999999999994</v>
      </c>
      <c r="K64" s="210">
        <v>104.4</v>
      </c>
      <c r="L64" s="206"/>
      <c r="M64" s="210">
        <v>38.9</v>
      </c>
      <c r="N64" s="220">
        <v>78.400000000000006</v>
      </c>
      <c r="O64" s="210">
        <v>118.4</v>
      </c>
      <c r="P64" s="210">
        <v>158.9</v>
      </c>
      <c r="Q64" s="210"/>
      <c r="R64" s="210">
        <v>44.3</v>
      </c>
      <c r="S64" s="220">
        <v>90</v>
      </c>
      <c r="T64" s="210">
        <v>137.70000000000002</v>
      </c>
      <c r="U64" s="210">
        <v>187.30000000000004</v>
      </c>
      <c r="V64" s="210"/>
      <c r="W64" s="210">
        <v>55.3</v>
      </c>
      <c r="X64" s="220">
        <v>104.89999999999999</v>
      </c>
      <c r="Y64" s="210">
        <v>159.19999999999999</v>
      </c>
      <c r="Z64" s="210">
        <v>211.71</v>
      </c>
      <c r="AA64" s="76"/>
      <c r="AB64" s="210">
        <v>53.641999999999996</v>
      </c>
      <c r="AC64" s="220">
        <v>112.52000000000001</v>
      </c>
      <c r="AD64" s="76"/>
      <c r="AE64" s="210">
        <v>82.800999999999988</v>
      </c>
      <c r="AF64" s="220">
        <v>171.83</v>
      </c>
      <c r="AG64" s="76"/>
      <c r="AH64" s="76"/>
      <c r="AI64" s="76"/>
      <c r="AJ64" s="76"/>
      <c r="AK64" s="76"/>
      <c r="AL64" s="76"/>
      <c r="AM64" s="76"/>
      <c r="AN64" s="76"/>
      <c r="AO64" s="76"/>
      <c r="AP64" s="76"/>
      <c r="AQ64" s="76"/>
      <c r="AR64" s="76"/>
      <c r="AS64" s="76"/>
      <c r="AT64" s="76"/>
    </row>
    <row r="65" spans="3:46" s="83" customFormat="1" ht="13.5" customHeight="1">
      <c r="D65" s="173"/>
      <c r="E65" s="202"/>
      <c r="F65" s="161"/>
      <c r="G65" s="202"/>
      <c r="H65" s="204"/>
      <c r="I65" s="211"/>
      <c r="J65" s="211">
        <v>0</v>
      </c>
      <c r="K65" s="211">
        <v>0</v>
      </c>
      <c r="L65" s="206"/>
      <c r="M65" s="211">
        <v>0</v>
      </c>
      <c r="N65" s="221">
        <v>0</v>
      </c>
      <c r="O65" s="211">
        <v>0</v>
      </c>
      <c r="P65" s="211">
        <v>0</v>
      </c>
      <c r="Q65" s="211"/>
      <c r="R65" s="211">
        <v>0</v>
      </c>
      <c r="S65" s="221">
        <v>0</v>
      </c>
      <c r="T65" s="211"/>
      <c r="U65" s="211"/>
      <c r="V65" s="211"/>
      <c r="W65" s="211"/>
      <c r="X65" s="221"/>
      <c r="Y65" s="211"/>
      <c r="Z65" s="211"/>
      <c r="AA65" s="76"/>
      <c r="AB65" s="211"/>
      <c r="AC65" s="221"/>
      <c r="AD65" s="76"/>
      <c r="AE65" s="211"/>
      <c r="AF65" s="221"/>
      <c r="AG65" s="76"/>
      <c r="AH65" s="76"/>
      <c r="AI65" s="76"/>
      <c r="AJ65" s="76"/>
      <c r="AK65" s="76"/>
      <c r="AL65" s="76"/>
      <c r="AM65" s="76"/>
      <c r="AN65" s="76"/>
      <c r="AO65" s="76"/>
      <c r="AP65" s="76"/>
      <c r="AQ65" s="76"/>
      <c r="AR65" s="76"/>
      <c r="AS65" s="76"/>
      <c r="AT65" s="76"/>
    </row>
    <row r="66" spans="3:46" ht="60.6" customHeight="1">
      <c r="C66" s="175"/>
      <c r="D66" s="212" t="s">
        <v>124</v>
      </c>
      <c r="E66" s="202"/>
      <c r="F66" s="213"/>
      <c r="G66" s="202"/>
      <c r="H66" s="204"/>
      <c r="I66" s="205">
        <v>-15.399999999999997</v>
      </c>
      <c r="J66" s="205">
        <v>-10.599999999999998</v>
      </c>
      <c r="K66" s="205">
        <v>-28.900000000000002</v>
      </c>
      <c r="L66" s="205"/>
      <c r="M66" s="205">
        <v>-12.6</v>
      </c>
      <c r="N66" s="219">
        <v>2.6000000000000005</v>
      </c>
      <c r="O66" s="205">
        <v>-10</v>
      </c>
      <c r="P66" s="205">
        <v>-0.7</v>
      </c>
      <c r="Q66" s="205"/>
      <c r="R66" s="205">
        <v>-18.399999999999999</v>
      </c>
      <c r="S66" s="219">
        <v>-4.7999999999999989</v>
      </c>
      <c r="T66" s="205">
        <v>-15.3</v>
      </c>
      <c r="U66" s="205">
        <v>7.399999999999995</v>
      </c>
      <c r="V66" s="205"/>
      <c r="W66" s="205">
        <v>-7.4000000000000012</v>
      </c>
      <c r="X66" s="219">
        <v>-1.7</v>
      </c>
      <c r="Y66" s="205">
        <v>-2.3000000000000007</v>
      </c>
      <c r="Z66" s="205">
        <v>4.3000000000000007</v>
      </c>
      <c r="AB66" s="205">
        <v>-9.6</v>
      </c>
      <c r="AC66" s="219">
        <v>-3.1</v>
      </c>
      <c r="AE66" s="205">
        <v>-9.6</v>
      </c>
      <c r="AF66" s="219">
        <v>-1.4</v>
      </c>
    </row>
    <row r="67" spans="3:46" ht="31.5" customHeight="1">
      <c r="C67" s="201"/>
      <c r="D67" s="174" t="s">
        <v>43</v>
      </c>
      <c r="E67" s="202"/>
      <c r="F67" s="213"/>
      <c r="G67" s="202"/>
      <c r="H67" s="204"/>
      <c r="I67" s="214">
        <v>19.100000000000001</v>
      </c>
      <c r="J67" s="214">
        <v>60.5</v>
      </c>
      <c r="K67" s="214">
        <v>75.5</v>
      </c>
      <c r="L67" s="206"/>
      <c r="M67" s="214">
        <v>26.299999999999997</v>
      </c>
      <c r="N67" s="222">
        <v>81</v>
      </c>
      <c r="O67" s="214">
        <v>108.4</v>
      </c>
      <c r="P67" s="214">
        <v>158.20000000000002</v>
      </c>
      <c r="Q67" s="214"/>
      <c r="R67" s="214">
        <v>25.9</v>
      </c>
      <c r="S67" s="222">
        <v>85.2</v>
      </c>
      <c r="T67" s="214">
        <v>122.4</v>
      </c>
      <c r="U67" s="214">
        <v>194.70000000000005</v>
      </c>
      <c r="V67" s="214"/>
      <c r="W67" s="214">
        <v>47.9</v>
      </c>
      <c r="X67" s="222">
        <v>103.19999999999999</v>
      </c>
      <c r="Y67" s="214">
        <v>156.89999999999998</v>
      </c>
      <c r="Z67" s="214">
        <v>216.01000000000002</v>
      </c>
      <c r="AB67" s="214">
        <v>44.041999999999994</v>
      </c>
      <c r="AC67" s="222">
        <v>109.42000000000002</v>
      </c>
      <c r="AE67" s="214">
        <v>73.200999999999993</v>
      </c>
      <c r="AF67" s="222">
        <v>170.43</v>
      </c>
      <c r="AH67" s="110"/>
    </row>
    <row r="68" spans="3:46" s="83" customFormat="1" ht="13.5" customHeight="1">
      <c r="D68" s="173"/>
      <c r="E68" s="202"/>
      <c r="F68" s="161"/>
      <c r="G68" s="202"/>
      <c r="H68" s="204"/>
      <c r="I68" s="211">
        <v>0</v>
      </c>
      <c r="J68" s="211">
        <v>0</v>
      </c>
      <c r="K68" s="211">
        <v>0</v>
      </c>
      <c r="L68" s="206"/>
      <c r="M68" s="211">
        <v>0</v>
      </c>
      <c r="N68" s="221">
        <v>0</v>
      </c>
      <c r="O68" s="211">
        <v>0</v>
      </c>
      <c r="P68" s="211">
        <v>0</v>
      </c>
      <c r="Q68" s="211"/>
      <c r="R68" s="211">
        <v>0</v>
      </c>
      <c r="S68" s="221">
        <v>0</v>
      </c>
      <c r="T68" s="211"/>
      <c r="U68" s="211"/>
      <c r="V68" s="211"/>
      <c r="W68" s="211"/>
      <c r="X68" s="221"/>
      <c r="Y68" s="211"/>
      <c r="Z68" s="211"/>
      <c r="AA68" s="76"/>
      <c r="AB68" s="211"/>
      <c r="AC68" s="221"/>
      <c r="AD68" s="76"/>
      <c r="AE68" s="211"/>
      <c r="AF68" s="221"/>
      <c r="AG68" s="76"/>
      <c r="AH68" s="110"/>
      <c r="AI68" s="76"/>
      <c r="AJ68" s="76"/>
      <c r="AK68" s="76"/>
      <c r="AL68" s="76"/>
      <c r="AM68" s="76"/>
      <c r="AN68" s="76"/>
      <c r="AO68" s="76"/>
      <c r="AP68" s="76"/>
      <c r="AQ68" s="76"/>
      <c r="AR68" s="76"/>
      <c r="AS68" s="76"/>
      <c r="AT68" s="76"/>
    </row>
    <row r="69" spans="3:46" ht="31.5" customHeight="1">
      <c r="C69" s="72"/>
      <c r="D69" s="173" t="s">
        <v>69</v>
      </c>
      <c r="E69" s="215"/>
      <c r="F69" s="213"/>
      <c r="G69" s="215"/>
      <c r="H69" s="216"/>
      <c r="I69" s="205">
        <v>0</v>
      </c>
      <c r="J69" s="205">
        <v>0</v>
      </c>
      <c r="K69" s="205">
        <v>0</v>
      </c>
      <c r="L69" s="206"/>
      <c r="M69" s="205">
        <v>0</v>
      </c>
      <c r="N69" s="219">
        <v>-39.200000000000003</v>
      </c>
      <c r="O69" s="205">
        <v>-39.200000000000003</v>
      </c>
      <c r="P69" s="205">
        <v>-54.6</v>
      </c>
      <c r="Q69" s="205"/>
      <c r="R69" s="205">
        <v>0</v>
      </c>
      <c r="S69" s="219">
        <v>-4.7</v>
      </c>
      <c r="T69" s="205">
        <v>-39</v>
      </c>
      <c r="U69" s="205">
        <v>-65.5</v>
      </c>
      <c r="V69" s="205"/>
      <c r="W69" s="205">
        <v>0</v>
      </c>
      <c r="X69" s="219">
        <v>-0.9</v>
      </c>
      <c r="Y69" s="205">
        <v>-26.1</v>
      </c>
      <c r="Z69" s="205">
        <v>-55.9</v>
      </c>
      <c r="AB69" s="205"/>
      <c r="AC69" s="219">
        <v>0</v>
      </c>
      <c r="AE69" s="205"/>
      <c r="AF69" s="219"/>
      <c r="AH69" s="110"/>
    </row>
    <row r="70" spans="3:46" ht="31.5" customHeight="1">
      <c r="C70" s="72"/>
      <c r="D70" s="173" t="s">
        <v>190</v>
      </c>
      <c r="E70" s="215"/>
      <c r="F70" s="213"/>
      <c r="G70" s="215"/>
      <c r="H70" s="216"/>
      <c r="I70" s="205"/>
      <c r="J70" s="205"/>
      <c r="K70" s="205"/>
      <c r="L70" s="206"/>
      <c r="M70" s="205"/>
      <c r="N70" s="219"/>
      <c r="O70" s="205"/>
      <c r="P70" s="205"/>
      <c r="Q70" s="205"/>
      <c r="R70" s="205"/>
      <c r="S70" s="219"/>
      <c r="T70" s="205"/>
      <c r="U70" s="205"/>
      <c r="V70" s="205"/>
      <c r="W70" s="205"/>
      <c r="X70" s="219"/>
      <c r="Y70" s="205"/>
      <c r="Z70" s="205"/>
      <c r="AB70" s="205"/>
      <c r="AC70" s="322">
        <v>-0.1</v>
      </c>
      <c r="AE70" s="205">
        <v>-29.2</v>
      </c>
      <c r="AF70" s="322">
        <v>-61.1</v>
      </c>
      <c r="AH70" s="110"/>
    </row>
    <row r="71" spans="3:46" s="83" customFormat="1" ht="31.5" customHeight="1">
      <c r="D71" s="173" t="s">
        <v>96</v>
      </c>
      <c r="E71" s="202"/>
      <c r="F71" s="161"/>
      <c r="G71" s="202"/>
      <c r="H71" s="204"/>
      <c r="I71" s="205">
        <v>-0.3</v>
      </c>
      <c r="J71" s="205">
        <v>-0.7</v>
      </c>
      <c r="K71" s="205">
        <v>-1.3</v>
      </c>
      <c r="L71" s="206"/>
      <c r="M71" s="205">
        <v>-0.4</v>
      </c>
      <c r="N71" s="219">
        <v>-0.9</v>
      </c>
      <c r="O71" s="205">
        <v>-1.3</v>
      </c>
      <c r="P71" s="205">
        <v>-1.9</v>
      </c>
      <c r="Q71" s="205"/>
      <c r="R71" s="205">
        <v>-0.4</v>
      </c>
      <c r="S71" s="219">
        <v>-0.8</v>
      </c>
      <c r="T71" s="205">
        <v>-1.2</v>
      </c>
      <c r="U71" s="205">
        <v>-1.5</v>
      </c>
      <c r="V71" s="205"/>
      <c r="W71" s="205">
        <v>-0.5</v>
      </c>
      <c r="X71" s="219">
        <v>-0.9</v>
      </c>
      <c r="Y71" s="205">
        <v>-1.3</v>
      </c>
      <c r="Z71" s="205">
        <v>-1.8</v>
      </c>
      <c r="AA71" s="76"/>
      <c r="AB71" s="205">
        <v>-0.65300000000000002</v>
      </c>
      <c r="AC71" s="322">
        <v>-1.1000000000000001</v>
      </c>
      <c r="AD71" s="76"/>
      <c r="AE71" s="205">
        <v>-0.65300000000000002</v>
      </c>
      <c r="AF71" s="322">
        <v>-1.1000000000000001</v>
      </c>
      <c r="AG71" s="76"/>
      <c r="AH71" s="110"/>
      <c r="AI71" s="76"/>
      <c r="AJ71" s="76"/>
      <c r="AK71" s="76"/>
      <c r="AL71" s="76"/>
      <c r="AM71" s="76"/>
      <c r="AN71" s="76"/>
      <c r="AO71" s="76"/>
      <c r="AP71" s="76"/>
      <c r="AQ71" s="76"/>
      <c r="AR71" s="76"/>
      <c r="AS71" s="76"/>
      <c r="AT71" s="76"/>
    </row>
    <row r="72" spans="3:46" ht="31.5" customHeight="1">
      <c r="C72" s="201"/>
      <c r="D72" s="174" t="s">
        <v>92</v>
      </c>
      <c r="E72" s="202"/>
      <c r="F72" s="213"/>
      <c r="G72" s="202"/>
      <c r="H72" s="204"/>
      <c r="I72" s="217">
        <v>18.8</v>
      </c>
      <c r="J72" s="217">
        <v>59.8</v>
      </c>
      <c r="K72" s="217">
        <v>74.2</v>
      </c>
      <c r="L72" s="206"/>
      <c r="M72" s="217">
        <v>25.9</v>
      </c>
      <c r="N72" s="223">
        <v>40.9</v>
      </c>
      <c r="O72" s="217">
        <v>67.900000000000006</v>
      </c>
      <c r="P72" s="217">
        <v>101.70000000000002</v>
      </c>
      <c r="Q72" s="217"/>
      <c r="R72" s="217">
        <v>25.5</v>
      </c>
      <c r="S72" s="223">
        <v>79.7</v>
      </c>
      <c r="T72" s="217">
        <v>82.2</v>
      </c>
      <c r="U72" s="217">
        <v>127.6</v>
      </c>
      <c r="V72" s="217"/>
      <c r="W72" s="217">
        <v>47.4</v>
      </c>
      <c r="X72" s="223">
        <v>101.39999999999998</v>
      </c>
      <c r="Y72" s="217">
        <v>129.49999999999997</v>
      </c>
      <c r="Z72" s="217">
        <v>158.31</v>
      </c>
      <c r="AB72" s="217">
        <v>43.388999999999996</v>
      </c>
      <c r="AC72" s="223">
        <v>108.22000000000003</v>
      </c>
      <c r="AE72" s="217">
        <v>43.347999999999992</v>
      </c>
      <c r="AF72" s="223">
        <v>108.23000000000002</v>
      </c>
      <c r="AH72" s="329"/>
    </row>
    <row r="73" spans="3:46" ht="31.5" customHeight="1">
      <c r="C73" s="72"/>
      <c r="D73" s="173"/>
      <c r="E73" s="202"/>
      <c r="F73" s="213"/>
      <c r="G73" s="202"/>
      <c r="H73" s="204"/>
      <c r="I73" s="205"/>
      <c r="J73" s="205"/>
      <c r="K73" s="205"/>
      <c r="L73" s="206"/>
      <c r="M73" s="205"/>
      <c r="N73" s="219"/>
      <c r="O73" s="205"/>
      <c r="P73" s="205"/>
      <c r="Q73" s="205"/>
      <c r="R73" s="205"/>
      <c r="S73" s="219"/>
      <c r="T73" s="205"/>
      <c r="U73" s="205"/>
      <c r="V73" s="205"/>
      <c r="W73" s="205"/>
      <c r="X73" s="219"/>
      <c r="Y73" s="205"/>
      <c r="Z73" s="205"/>
      <c r="AB73" s="205"/>
      <c r="AC73" s="219"/>
      <c r="AE73" s="205"/>
      <c r="AF73" s="219"/>
      <c r="AH73" s="110"/>
    </row>
    <row r="74" spans="3:46" ht="31.5" customHeight="1">
      <c r="C74" s="72"/>
      <c r="D74" s="173" t="s">
        <v>32</v>
      </c>
      <c r="E74" s="202"/>
      <c r="F74" s="213"/>
      <c r="G74" s="202"/>
      <c r="H74" s="204"/>
      <c r="I74" s="205"/>
      <c r="J74" s="205">
        <v>0</v>
      </c>
      <c r="K74" s="205">
        <v>0</v>
      </c>
      <c r="L74" s="206"/>
      <c r="M74" s="205">
        <v>-8.3000000000000007</v>
      </c>
      <c r="N74" s="219">
        <v>-8.3000000000000007</v>
      </c>
      <c r="O74" s="205">
        <v>-8.3000000000000007</v>
      </c>
      <c r="P74" s="205">
        <v>-8.3000000000000007</v>
      </c>
      <c r="Q74" s="205"/>
      <c r="R74" s="205">
        <v>0</v>
      </c>
      <c r="S74" s="219"/>
      <c r="T74" s="205">
        <v>0</v>
      </c>
      <c r="U74" s="205"/>
      <c r="V74" s="205"/>
      <c r="W74" s="205">
        <v>0</v>
      </c>
      <c r="X74" s="219"/>
      <c r="Y74" s="205"/>
      <c r="Z74" s="205"/>
      <c r="AB74" s="205"/>
      <c r="AC74" s="219"/>
      <c r="AE74" s="205"/>
      <c r="AF74" s="219"/>
      <c r="AH74" s="110"/>
    </row>
    <row r="75" spans="3:46" ht="31.5" customHeight="1">
      <c r="C75" s="72"/>
      <c r="D75" s="212" t="s">
        <v>114</v>
      </c>
      <c r="E75" s="202"/>
      <c r="F75" s="213"/>
      <c r="G75" s="202"/>
      <c r="H75" s="204"/>
      <c r="I75" s="205">
        <v>0.6</v>
      </c>
      <c r="J75" s="205">
        <v>1.9</v>
      </c>
      <c r="K75" s="205">
        <v>6.3</v>
      </c>
      <c r="L75" s="206"/>
      <c r="M75" s="205">
        <v>0.8</v>
      </c>
      <c r="N75" s="219">
        <v>0.2</v>
      </c>
      <c r="O75" s="205">
        <v>2.8</v>
      </c>
      <c r="P75" s="205">
        <v>7.5</v>
      </c>
      <c r="Q75" s="205"/>
      <c r="R75" s="205">
        <v>-3.1000000000000005</v>
      </c>
      <c r="S75" s="219">
        <v>-0.7</v>
      </c>
      <c r="T75" s="205">
        <v>5.4</v>
      </c>
      <c r="U75" s="205"/>
      <c r="V75" s="205"/>
      <c r="W75" s="205">
        <v>0.1</v>
      </c>
      <c r="X75" s="219">
        <v>1.9</v>
      </c>
      <c r="Y75" s="205">
        <v>-1.8</v>
      </c>
      <c r="Z75" s="205">
        <v>13.2</v>
      </c>
      <c r="AB75" s="205">
        <v>-6.1</v>
      </c>
      <c r="AC75" s="322">
        <v>-10.8</v>
      </c>
      <c r="AE75" s="205">
        <v>-6.1</v>
      </c>
      <c r="AF75" s="322">
        <v>-10.8</v>
      </c>
      <c r="AH75" s="110"/>
    </row>
    <row r="76" spans="3:46" s="83" customFormat="1" ht="31.5" customHeight="1" collapsed="1">
      <c r="D76" s="173" t="s">
        <v>125</v>
      </c>
      <c r="E76" s="202"/>
      <c r="F76" s="161"/>
      <c r="G76" s="202"/>
      <c r="H76" s="204"/>
      <c r="I76" s="205">
        <v>-1.9</v>
      </c>
      <c r="J76" s="205">
        <v>-1.9</v>
      </c>
      <c r="K76" s="205">
        <v>-8.6999999999999993</v>
      </c>
      <c r="L76" s="207"/>
      <c r="M76" s="207">
        <v>-3.8</v>
      </c>
      <c r="N76" s="219">
        <v>-10.3</v>
      </c>
      <c r="O76" s="207">
        <v>-18.600000000000001</v>
      </c>
      <c r="P76" s="205">
        <v>-30.500000000000004</v>
      </c>
      <c r="Q76" s="207"/>
      <c r="R76" s="207">
        <v>-6.8</v>
      </c>
      <c r="S76" s="219">
        <v>-14.1</v>
      </c>
      <c r="T76" s="207">
        <v>-28.599999999999998</v>
      </c>
      <c r="U76" s="205">
        <v>-50.699999999999996</v>
      </c>
      <c r="V76" s="207"/>
      <c r="W76" s="207">
        <v>-10.8</v>
      </c>
      <c r="X76" s="219">
        <v>-23.400000000000002</v>
      </c>
      <c r="Y76" s="207">
        <v>-33.1</v>
      </c>
      <c r="Z76" s="205">
        <v>-58.1</v>
      </c>
      <c r="AA76" s="76"/>
      <c r="AB76" s="207">
        <v>-7.6</v>
      </c>
      <c r="AC76" s="322">
        <v>-19.649000000000001</v>
      </c>
      <c r="AD76" s="76"/>
      <c r="AE76" s="207">
        <v>-7.6</v>
      </c>
      <c r="AF76" s="322">
        <v>-19.649000000000001</v>
      </c>
      <c r="AG76" s="76"/>
      <c r="AH76" s="110"/>
      <c r="AI76" s="76"/>
      <c r="AJ76" s="76"/>
      <c r="AK76" s="76"/>
      <c r="AL76" s="76"/>
      <c r="AM76" s="76"/>
      <c r="AN76" s="76"/>
      <c r="AO76" s="76"/>
      <c r="AP76" s="76"/>
      <c r="AQ76" s="76"/>
      <c r="AR76" s="76"/>
      <c r="AS76" s="76"/>
      <c r="AT76" s="76"/>
    </row>
    <row r="77" spans="3:46" ht="31.5" customHeight="1">
      <c r="C77" s="201"/>
      <c r="D77" s="174" t="s">
        <v>12</v>
      </c>
      <c r="E77" s="202"/>
      <c r="F77" s="213"/>
      <c r="G77" s="202"/>
      <c r="H77" s="204"/>
      <c r="I77" s="321">
        <v>17.5</v>
      </c>
      <c r="J77" s="321">
        <v>59.8</v>
      </c>
      <c r="K77" s="321">
        <v>72</v>
      </c>
      <c r="L77" s="321"/>
      <c r="M77" s="321">
        <v>14.6</v>
      </c>
      <c r="N77" s="322">
        <v>22.5</v>
      </c>
      <c r="O77" s="321">
        <v>43.8</v>
      </c>
      <c r="P77" s="321">
        <v>70.400000000000006</v>
      </c>
      <c r="Q77" s="321"/>
      <c r="R77" s="321">
        <v>15.6</v>
      </c>
      <c r="S77" s="322">
        <v>64.900000000000006</v>
      </c>
      <c r="T77" s="321">
        <v>59</v>
      </c>
      <c r="U77" s="321">
        <v>76.900000000000006</v>
      </c>
      <c r="V77" s="321"/>
      <c r="W77" s="321">
        <v>36.700000000000003</v>
      </c>
      <c r="X77" s="322">
        <v>79.900000000000006</v>
      </c>
      <c r="Y77" s="321">
        <v>94.599999999999966</v>
      </c>
      <c r="Z77" s="321">
        <v>113.41</v>
      </c>
      <c r="AB77" s="321">
        <v>29.688999999999993</v>
      </c>
      <c r="AC77" s="223">
        <v>77.771000000000029</v>
      </c>
      <c r="AE77" s="321">
        <v>29.647999999999982</v>
      </c>
      <c r="AF77" s="223">
        <v>77.78100000000002</v>
      </c>
      <c r="AH77" s="110"/>
    </row>
    <row r="78" spans="3:46" s="83" customFormat="1" ht="13.5" customHeight="1">
      <c r="D78" s="173"/>
      <c r="E78" s="202"/>
      <c r="F78" s="161"/>
      <c r="G78" s="202"/>
      <c r="H78" s="204"/>
      <c r="I78" s="211"/>
      <c r="J78" s="211"/>
      <c r="K78" s="211"/>
      <c r="L78" s="206"/>
      <c r="M78" s="211"/>
      <c r="N78" s="221"/>
      <c r="O78" s="211"/>
      <c r="P78" s="211"/>
      <c r="Q78" s="211"/>
      <c r="R78" s="211"/>
      <c r="S78" s="221"/>
      <c r="T78" s="211"/>
      <c r="U78" s="211"/>
      <c r="V78" s="211"/>
      <c r="W78" s="211"/>
      <c r="X78" s="221"/>
      <c r="Y78" s="211"/>
      <c r="Z78" s="211"/>
      <c r="AA78" s="76"/>
      <c r="AB78" s="211"/>
      <c r="AC78" s="221"/>
      <c r="AD78" s="76"/>
      <c r="AE78" s="211"/>
      <c r="AF78" s="221"/>
      <c r="AG78" s="76"/>
      <c r="AH78" s="110"/>
      <c r="AI78" s="76"/>
      <c r="AJ78" s="76"/>
      <c r="AK78" s="76"/>
      <c r="AL78" s="76"/>
      <c r="AM78" s="76"/>
      <c r="AN78" s="76"/>
      <c r="AO78" s="76"/>
      <c r="AP78" s="76"/>
      <c r="AQ78" s="76"/>
      <c r="AR78" s="76"/>
      <c r="AS78" s="76"/>
      <c r="AT78" s="76"/>
    </row>
    <row r="79" spans="3:46" s="83" customFormat="1" ht="31.5" customHeight="1">
      <c r="D79" s="173" t="s">
        <v>123</v>
      </c>
      <c r="E79" s="202"/>
      <c r="F79" s="161"/>
      <c r="G79" s="202"/>
      <c r="H79" s="204"/>
      <c r="I79" s="205"/>
      <c r="J79" s="205"/>
      <c r="K79" s="205"/>
      <c r="L79" s="206"/>
      <c r="M79" s="205"/>
      <c r="N79" s="219"/>
      <c r="O79" s="205"/>
      <c r="P79" s="205"/>
      <c r="Q79" s="205"/>
      <c r="R79" s="205"/>
      <c r="S79" s="219"/>
      <c r="T79" s="205"/>
      <c r="U79" s="205"/>
      <c r="V79" s="205"/>
      <c r="W79" s="205"/>
      <c r="X79" s="219"/>
      <c r="Y79" s="205"/>
      <c r="Z79" s="205">
        <v>-2.1</v>
      </c>
      <c r="AA79" s="76"/>
      <c r="AB79" s="205"/>
      <c r="AC79" s="219"/>
      <c r="AD79" s="76"/>
      <c r="AE79" s="205">
        <v>0</v>
      </c>
      <c r="AF79" s="219"/>
      <c r="AG79" s="76"/>
      <c r="AH79" s="110"/>
      <c r="AI79" s="76"/>
      <c r="AJ79" s="76"/>
      <c r="AK79" s="76"/>
      <c r="AL79" s="76"/>
      <c r="AM79" s="76"/>
      <c r="AN79" s="76"/>
      <c r="AO79" s="76"/>
      <c r="AP79" s="76"/>
      <c r="AQ79" s="76"/>
      <c r="AR79" s="76"/>
      <c r="AS79" s="76"/>
      <c r="AT79" s="76"/>
    </row>
    <row r="80" spans="3:46" s="83" customFormat="1" ht="31.5" customHeight="1">
      <c r="D80" s="173" t="s">
        <v>196</v>
      </c>
      <c r="E80" s="202"/>
      <c r="F80" s="161"/>
      <c r="G80" s="202"/>
      <c r="H80" s="204"/>
      <c r="I80" s="205"/>
      <c r="J80" s="205"/>
      <c r="K80" s="205"/>
      <c r="L80" s="206"/>
      <c r="M80" s="205"/>
      <c r="N80" s="219"/>
      <c r="O80" s="205"/>
      <c r="P80" s="205"/>
      <c r="Q80" s="205"/>
      <c r="R80" s="205"/>
      <c r="S80" s="219"/>
      <c r="T80" s="205"/>
      <c r="U80" s="205"/>
      <c r="V80" s="205"/>
      <c r="W80" s="205"/>
      <c r="X80" s="219"/>
      <c r="Y80" s="205"/>
      <c r="Z80" s="205"/>
      <c r="AA80" s="76"/>
      <c r="AB80" s="205">
        <v>-0.3</v>
      </c>
      <c r="AC80" s="322">
        <v>-0.82199999999999984</v>
      </c>
      <c r="AD80" s="76"/>
      <c r="AE80" s="205">
        <v>-0.3</v>
      </c>
      <c r="AF80" s="322">
        <v>-0.82199999999999984</v>
      </c>
      <c r="AG80" s="76"/>
      <c r="AH80" s="110"/>
      <c r="AI80" s="76"/>
      <c r="AJ80" s="76"/>
      <c r="AK80" s="76"/>
      <c r="AL80" s="76"/>
      <c r="AM80" s="76"/>
      <c r="AN80" s="76"/>
      <c r="AO80" s="76"/>
      <c r="AP80" s="76"/>
      <c r="AQ80" s="76"/>
      <c r="AR80" s="76"/>
      <c r="AS80" s="76"/>
      <c r="AT80" s="76"/>
    </row>
    <row r="81" spans="3:46" s="83" customFormat="1" ht="31.5" customHeight="1">
      <c r="D81" s="173" t="s">
        <v>195</v>
      </c>
      <c r="E81" s="202"/>
      <c r="F81" s="161"/>
      <c r="G81" s="202"/>
      <c r="H81" s="204"/>
      <c r="I81" s="205"/>
      <c r="J81" s="205"/>
      <c r="K81" s="205"/>
      <c r="L81" s="206"/>
      <c r="M81" s="205"/>
      <c r="N81" s="219"/>
      <c r="O81" s="205"/>
      <c r="P81" s="205"/>
      <c r="Q81" s="205"/>
      <c r="R81" s="205"/>
      <c r="S81" s="219"/>
      <c r="T81" s="205"/>
      <c r="U81" s="205"/>
      <c r="V81" s="205"/>
      <c r="W81" s="205"/>
      <c r="X81" s="219"/>
      <c r="Y81" s="205"/>
      <c r="Z81" s="205"/>
      <c r="AA81" s="76"/>
      <c r="AB81" s="205">
        <v>1</v>
      </c>
      <c r="AC81" s="219">
        <v>2</v>
      </c>
      <c r="AD81" s="76"/>
      <c r="AE81" s="205">
        <v>1</v>
      </c>
      <c r="AF81" s="219">
        <v>2</v>
      </c>
      <c r="AG81" s="76"/>
      <c r="AH81" s="110"/>
      <c r="AI81" s="76"/>
      <c r="AJ81" s="76"/>
      <c r="AK81" s="76"/>
      <c r="AL81" s="76"/>
      <c r="AM81" s="76"/>
      <c r="AN81" s="76"/>
      <c r="AO81" s="76"/>
      <c r="AP81" s="76"/>
      <c r="AQ81" s="76"/>
      <c r="AR81" s="76"/>
      <c r="AS81" s="76"/>
      <c r="AT81" s="76"/>
    </row>
    <row r="82" spans="3:46" s="83" customFormat="1" ht="31.5" customHeight="1">
      <c r="D82" s="173" t="s">
        <v>44</v>
      </c>
      <c r="E82" s="202"/>
      <c r="F82" s="161"/>
      <c r="G82" s="202"/>
      <c r="H82" s="204"/>
      <c r="I82" s="205"/>
      <c r="J82" s="205"/>
      <c r="K82" s="205"/>
      <c r="L82" s="206"/>
      <c r="M82" s="205"/>
      <c r="N82" s="219">
        <v>-56.7</v>
      </c>
      <c r="O82" s="205">
        <v>-56.7</v>
      </c>
      <c r="P82" s="205">
        <v>-56.7</v>
      </c>
      <c r="Q82" s="205"/>
      <c r="R82" s="205"/>
      <c r="S82" s="219">
        <v>-88.2</v>
      </c>
      <c r="T82" s="205">
        <v>-88.2</v>
      </c>
      <c r="U82" s="205">
        <v>-88.2</v>
      </c>
      <c r="V82" s="205"/>
      <c r="W82" s="205"/>
      <c r="X82" s="219">
        <v>-114</v>
      </c>
      <c r="Y82" s="205">
        <v>-114</v>
      </c>
      <c r="Z82" s="205">
        <v>-114</v>
      </c>
      <c r="AA82" s="76"/>
      <c r="AB82" s="205"/>
      <c r="AC82" s="322">
        <v>-126.538</v>
      </c>
      <c r="AD82" s="76"/>
      <c r="AE82" s="205"/>
      <c r="AF82" s="322">
        <v>-126.538</v>
      </c>
      <c r="AG82" s="76"/>
      <c r="AH82" s="110"/>
      <c r="AI82" s="76"/>
      <c r="AJ82" s="76"/>
      <c r="AK82" s="76"/>
      <c r="AL82" s="76"/>
      <c r="AM82" s="76"/>
      <c r="AN82" s="76"/>
      <c r="AO82" s="76"/>
      <c r="AP82" s="76"/>
      <c r="AQ82" s="76"/>
      <c r="AR82" s="76"/>
      <c r="AS82" s="76"/>
      <c r="AT82" s="76"/>
    </row>
    <row r="83" spans="3:46" s="83" customFormat="1" ht="31.5" customHeight="1">
      <c r="C83" s="201"/>
      <c r="D83" s="174" t="s">
        <v>45</v>
      </c>
      <c r="E83" s="202"/>
      <c r="F83" s="213"/>
      <c r="G83" s="202"/>
      <c r="H83" s="204"/>
      <c r="I83" s="321">
        <f>+I85</f>
        <v>17.5</v>
      </c>
      <c r="J83" s="321">
        <f>+J85</f>
        <v>59.8</v>
      </c>
      <c r="K83" s="321">
        <f>+K85</f>
        <v>72</v>
      </c>
      <c r="L83" s="321"/>
      <c r="M83" s="321">
        <f>+M85</f>
        <v>14.6</v>
      </c>
      <c r="N83" s="322">
        <f t="shared" ref="N83:Z83" si="1">+N85</f>
        <v>-34.200000000000003</v>
      </c>
      <c r="O83" s="321">
        <f t="shared" si="1"/>
        <v>-12.9</v>
      </c>
      <c r="P83" s="321">
        <f t="shared" si="1"/>
        <v>13.7</v>
      </c>
      <c r="Q83" s="321">
        <f t="shared" si="1"/>
        <v>0</v>
      </c>
      <c r="R83" s="321">
        <f t="shared" si="1"/>
        <v>15.6</v>
      </c>
      <c r="S83" s="322">
        <f t="shared" si="1"/>
        <v>-23.3</v>
      </c>
      <c r="T83" s="321">
        <f t="shared" si="1"/>
        <v>-29.3</v>
      </c>
      <c r="U83" s="321">
        <f t="shared" si="1"/>
        <v>-11.3</v>
      </c>
      <c r="V83" s="321">
        <f t="shared" si="1"/>
        <v>0</v>
      </c>
      <c r="W83" s="321">
        <f t="shared" si="1"/>
        <v>36.700000000000003</v>
      </c>
      <c r="X83" s="322">
        <f t="shared" si="1"/>
        <v>-34.099999999999994</v>
      </c>
      <c r="Y83" s="321">
        <f t="shared" si="1"/>
        <v>-19.400000000000034</v>
      </c>
      <c r="Z83" s="321">
        <f t="shared" si="1"/>
        <v>-2.6899999999999977</v>
      </c>
      <c r="AA83" s="76"/>
      <c r="AB83" s="321">
        <v>30.388999999999992</v>
      </c>
      <c r="AC83" s="222">
        <v>-47.58899999999997</v>
      </c>
      <c r="AD83" s="76"/>
      <c r="AE83" s="321">
        <v>30.347999999999981</v>
      </c>
      <c r="AF83" s="222">
        <v>-47.578999999999979</v>
      </c>
      <c r="AG83" s="76"/>
      <c r="AH83" s="110"/>
      <c r="AI83" s="76"/>
      <c r="AJ83" s="76"/>
      <c r="AK83" s="76"/>
      <c r="AL83" s="76"/>
      <c r="AM83" s="76"/>
      <c r="AN83" s="76"/>
      <c r="AO83" s="76"/>
      <c r="AP83" s="76"/>
      <c r="AQ83" s="76"/>
      <c r="AR83" s="76"/>
      <c r="AS83" s="76"/>
      <c r="AT83" s="76"/>
    </row>
    <row r="84" spans="3:46" s="83" customFormat="1" ht="31.5" customHeight="1">
      <c r="D84" s="173" t="s">
        <v>197</v>
      </c>
      <c r="E84" s="202"/>
      <c r="F84" s="161"/>
      <c r="G84" s="202"/>
      <c r="H84" s="204"/>
      <c r="I84" s="205"/>
      <c r="J84" s="205"/>
      <c r="K84" s="205"/>
      <c r="L84" s="206"/>
      <c r="M84" s="205"/>
      <c r="N84" s="219"/>
      <c r="O84" s="205"/>
      <c r="P84" s="205"/>
      <c r="Q84" s="205"/>
      <c r="R84" s="205"/>
      <c r="S84" s="219"/>
      <c r="T84" s="205"/>
      <c r="U84" s="205"/>
      <c r="V84" s="205"/>
      <c r="W84" s="205"/>
      <c r="X84" s="219"/>
      <c r="Y84" s="205"/>
      <c r="Z84" s="205"/>
      <c r="AA84" s="76"/>
      <c r="AB84" s="205">
        <v>0</v>
      </c>
      <c r="AC84" s="219"/>
      <c r="AD84" s="76"/>
      <c r="AE84" s="205">
        <v>-668.6</v>
      </c>
      <c r="AF84" s="222">
        <v>-648.4</v>
      </c>
      <c r="AG84" s="76"/>
      <c r="AH84" s="110"/>
      <c r="AI84" s="76"/>
      <c r="AJ84" s="76"/>
      <c r="AK84" s="76"/>
      <c r="AL84" s="76"/>
      <c r="AM84" s="76"/>
      <c r="AN84" s="76"/>
      <c r="AO84" s="76"/>
      <c r="AP84" s="76"/>
      <c r="AQ84" s="76"/>
      <c r="AR84" s="76"/>
      <c r="AS84" s="76"/>
      <c r="AT84" s="76"/>
    </row>
    <row r="85" spans="3:46" ht="31.5" customHeight="1">
      <c r="C85" s="201"/>
      <c r="D85" s="174" t="s">
        <v>198</v>
      </c>
      <c r="E85" s="202"/>
      <c r="F85" s="213"/>
      <c r="G85" s="202"/>
      <c r="H85" s="204"/>
      <c r="I85" s="217">
        <v>17.5</v>
      </c>
      <c r="J85" s="217">
        <v>59.8</v>
      </c>
      <c r="K85" s="217">
        <v>72</v>
      </c>
      <c r="L85" s="206"/>
      <c r="M85" s="217">
        <v>14.6</v>
      </c>
      <c r="N85" s="223">
        <v>-34.200000000000003</v>
      </c>
      <c r="O85" s="217">
        <v>-12.9</v>
      </c>
      <c r="P85" s="217">
        <v>13.7</v>
      </c>
      <c r="Q85" s="217"/>
      <c r="R85" s="217">
        <v>15.6</v>
      </c>
      <c r="S85" s="223">
        <v>-23.3</v>
      </c>
      <c r="T85" s="217">
        <v>-29.3</v>
      </c>
      <c r="U85" s="217">
        <v>-11.3</v>
      </c>
      <c r="V85" s="217"/>
      <c r="W85" s="217">
        <v>36.700000000000003</v>
      </c>
      <c r="X85" s="223">
        <v>-34.099999999999994</v>
      </c>
      <c r="Y85" s="217">
        <v>-19.400000000000034</v>
      </c>
      <c r="Z85" s="217">
        <v>-2.6899999999999977</v>
      </c>
      <c r="AB85" s="217">
        <v>30.388999999999992</v>
      </c>
      <c r="AC85" s="222">
        <v>-47.58899999999997</v>
      </c>
      <c r="AE85" s="217">
        <v>-638.25200000000007</v>
      </c>
      <c r="AF85" s="222">
        <v>-695.97899999999993</v>
      </c>
      <c r="AH85" s="110"/>
    </row>
    <row r="86" spans="3:46" s="83" customFormat="1" ht="13.5" customHeight="1">
      <c r="D86" s="173"/>
      <c r="E86" s="202"/>
      <c r="F86" s="161"/>
      <c r="G86" s="202"/>
      <c r="H86" s="204"/>
      <c r="I86" s="211">
        <v>0</v>
      </c>
      <c r="J86" s="211">
        <v>0</v>
      </c>
      <c r="K86" s="211">
        <v>0</v>
      </c>
      <c r="L86" s="206"/>
      <c r="M86" s="211">
        <v>0</v>
      </c>
      <c r="N86" s="221">
        <v>0</v>
      </c>
      <c r="O86" s="211">
        <v>0</v>
      </c>
      <c r="P86" s="211">
        <v>0</v>
      </c>
      <c r="Q86" s="211"/>
      <c r="R86" s="211"/>
      <c r="S86" s="221"/>
      <c r="T86" s="211"/>
      <c r="U86" s="211"/>
      <c r="V86" s="211"/>
      <c r="W86" s="211"/>
      <c r="X86" s="221"/>
      <c r="Y86" s="211"/>
      <c r="Z86" s="211"/>
      <c r="AA86" s="76"/>
      <c r="AB86" s="211"/>
      <c r="AC86" s="221"/>
      <c r="AD86" s="76"/>
      <c r="AE86" s="211"/>
      <c r="AF86" s="221"/>
      <c r="AG86" s="76"/>
      <c r="AH86" s="110"/>
      <c r="AI86" s="76"/>
      <c r="AJ86" s="76"/>
      <c r="AK86" s="76"/>
      <c r="AL86" s="76"/>
      <c r="AM86" s="76"/>
      <c r="AN86" s="76"/>
      <c r="AO86" s="76"/>
      <c r="AP86" s="76"/>
      <c r="AQ86" s="76"/>
      <c r="AR86" s="76"/>
      <c r="AS86" s="76"/>
      <c r="AT86" s="76"/>
    </row>
    <row r="87" spans="3:46" ht="31.5" hidden="1" customHeight="1">
      <c r="C87" s="72"/>
      <c r="D87" s="173" t="s">
        <v>13</v>
      </c>
      <c r="E87" s="202"/>
      <c r="F87" s="213"/>
      <c r="G87" s="202"/>
      <c r="H87" s="204"/>
      <c r="I87" s="205">
        <v>120</v>
      </c>
      <c r="J87" s="205">
        <v>120</v>
      </c>
      <c r="K87" s="205">
        <v>120</v>
      </c>
      <c r="L87" s="206"/>
      <c r="M87" s="205">
        <v>48</v>
      </c>
      <c r="N87" s="219">
        <v>48</v>
      </c>
      <c r="O87" s="205">
        <v>48</v>
      </c>
      <c r="P87" s="205">
        <v>48</v>
      </c>
      <c r="Q87" s="205"/>
      <c r="R87" s="205">
        <v>34.299999999999997</v>
      </c>
      <c r="S87" s="219">
        <v>34.299999999999997</v>
      </c>
      <c r="T87" s="205">
        <v>34.299999999999997</v>
      </c>
      <c r="U87" s="205">
        <v>34.299999999999997</v>
      </c>
      <c r="V87" s="205"/>
      <c r="W87" s="205">
        <v>45.633000000000003</v>
      </c>
      <c r="X87" s="219">
        <v>45.633000000000003</v>
      </c>
      <c r="Y87" s="205">
        <v>45.633000000000003</v>
      </c>
      <c r="Z87" s="205">
        <v>-114</v>
      </c>
      <c r="AB87" s="205"/>
      <c r="AC87" s="219"/>
      <c r="AD87" s="76">
        <v>48.29</v>
      </c>
      <c r="AE87" s="205"/>
      <c r="AF87" s="219"/>
      <c r="AH87" s="110"/>
    </row>
    <row r="88" spans="3:46" ht="31.5" customHeight="1">
      <c r="C88" s="201"/>
      <c r="D88" s="174" t="s">
        <v>67</v>
      </c>
      <c r="E88" s="202"/>
      <c r="F88" s="213"/>
      <c r="G88" s="202"/>
      <c r="H88" s="204"/>
      <c r="I88" s="214">
        <v>102.5</v>
      </c>
      <c r="J88" s="214">
        <v>60.2</v>
      </c>
      <c r="K88" s="214">
        <v>48</v>
      </c>
      <c r="L88" s="206"/>
      <c r="M88" s="214">
        <v>33.4</v>
      </c>
      <c r="N88" s="222">
        <v>82.3</v>
      </c>
      <c r="O88" s="214">
        <v>60.9</v>
      </c>
      <c r="P88" s="214">
        <v>34.299999999999997</v>
      </c>
      <c r="Q88" s="214"/>
      <c r="R88" s="214">
        <v>18.8</v>
      </c>
      <c r="S88" s="222">
        <v>57.6</v>
      </c>
      <c r="T88" s="214">
        <v>63.6</v>
      </c>
      <c r="U88" s="214">
        <v>45.6</v>
      </c>
      <c r="V88" s="214"/>
      <c r="W88" s="214">
        <v>8.9</v>
      </c>
      <c r="X88" s="222">
        <v>79.7</v>
      </c>
      <c r="Y88" s="214">
        <v>65</v>
      </c>
      <c r="Z88" s="214">
        <v>48.3</v>
      </c>
      <c r="AB88" s="214">
        <v>17.911000000000005</v>
      </c>
      <c r="AC88" s="222">
        <v>95.519000000000005</v>
      </c>
      <c r="AE88" s="214">
        <v>686.6</v>
      </c>
      <c r="AF88" s="222">
        <v>744.3</v>
      </c>
      <c r="AH88" s="110"/>
    </row>
    <row r="89" spans="3:46" ht="31.5" customHeight="1">
      <c r="C89" s="201"/>
      <c r="D89" s="174" t="s">
        <v>126</v>
      </c>
      <c r="E89" s="202"/>
      <c r="F89" s="213"/>
      <c r="G89" s="202"/>
      <c r="H89" s="204"/>
      <c r="I89" s="214">
        <v>-1.9</v>
      </c>
      <c r="J89" s="214">
        <v>-1.9</v>
      </c>
      <c r="K89" s="214">
        <v>-12.5</v>
      </c>
      <c r="L89" s="206">
        <v>0</v>
      </c>
      <c r="M89" s="214">
        <v>-3.8</v>
      </c>
      <c r="N89" s="222">
        <v>-11.600000000000001</v>
      </c>
      <c r="O89" s="214">
        <v>-21.6</v>
      </c>
      <c r="P89" s="214">
        <v>-35.200000000000003</v>
      </c>
      <c r="Q89" s="214">
        <v>0</v>
      </c>
      <c r="R89" s="214">
        <v>-6.8</v>
      </c>
      <c r="S89" s="222">
        <v>-14.7</v>
      </c>
      <c r="T89" s="214">
        <v>-29.7</v>
      </c>
      <c r="U89" s="214">
        <v>-55.4</v>
      </c>
      <c r="V89" s="214">
        <v>0</v>
      </c>
      <c r="W89" s="214">
        <v>-10.8</v>
      </c>
      <c r="X89" s="222">
        <v>-26.1</v>
      </c>
      <c r="Y89" s="214">
        <v>-36.200000000000003</v>
      </c>
      <c r="Z89" s="214">
        <v>-61.800000000000004</v>
      </c>
      <c r="AB89" s="214">
        <v>-7.6</v>
      </c>
      <c r="AC89" s="222">
        <v>-19.649000000000001</v>
      </c>
      <c r="AE89" s="214">
        <v>-7.6</v>
      </c>
      <c r="AF89" s="222">
        <v>-19.649000000000001</v>
      </c>
      <c r="AH89" s="110"/>
    </row>
    <row r="90" spans="3:46" ht="8.25" customHeight="1">
      <c r="C90" s="72"/>
      <c r="D90" s="177"/>
      <c r="E90" s="86"/>
      <c r="F90" s="87"/>
      <c r="G90" s="86"/>
      <c r="H90" s="88"/>
      <c r="I90" s="89"/>
      <c r="J90" s="89"/>
      <c r="K90" s="89"/>
      <c r="L90" s="89"/>
      <c r="M90" s="89"/>
      <c r="N90" s="89"/>
      <c r="O90" s="89"/>
      <c r="P90" s="89"/>
      <c r="Q90" s="89"/>
      <c r="R90" s="89"/>
      <c r="S90" s="89"/>
      <c r="T90" s="89"/>
      <c r="U90" s="89"/>
      <c r="V90" s="89"/>
      <c r="W90" s="89"/>
      <c r="X90" s="89"/>
      <c r="Y90" s="89"/>
      <c r="Z90" s="89"/>
      <c r="AB90" s="89"/>
      <c r="AC90" s="89"/>
      <c r="AE90" s="89"/>
      <c r="AF90" s="89"/>
    </row>
    <row r="91" spans="3:46" s="83" customFormat="1" ht="19.5" customHeight="1" collapsed="1">
      <c r="D91" s="178"/>
      <c r="F91" s="85"/>
      <c r="I91" s="90"/>
      <c r="J91" s="90"/>
      <c r="K91" s="90"/>
      <c r="L91" s="90"/>
      <c r="M91" s="90"/>
      <c r="N91" s="90"/>
      <c r="O91" s="90"/>
      <c r="P91" s="90"/>
      <c r="Q91" s="90"/>
      <c r="R91" s="90"/>
      <c r="S91" s="90"/>
      <c r="T91" s="90"/>
      <c r="U91" s="90"/>
      <c r="V91" s="90"/>
      <c r="W91" s="90"/>
      <c r="X91" s="90"/>
      <c r="Y91" s="90"/>
      <c r="Z91" s="90"/>
      <c r="AB91" s="90"/>
      <c r="AC91" s="90"/>
      <c r="AE91" s="90"/>
      <c r="AF91" s="90"/>
      <c r="AI91" s="76"/>
      <c r="AJ91" s="76"/>
      <c r="AK91" s="76"/>
      <c r="AL91" s="76"/>
      <c r="AM91" s="76"/>
      <c r="AN91" s="76"/>
      <c r="AO91" s="76"/>
      <c r="AP91" s="76"/>
      <c r="AQ91" s="76"/>
      <c r="AR91" s="76"/>
      <c r="AS91" s="76"/>
      <c r="AT91" s="76"/>
    </row>
    <row r="92" spans="3:46" s="83" customFormat="1" ht="19.5" customHeight="1">
      <c r="D92" s="168"/>
      <c r="F92" s="85"/>
      <c r="I92" s="91"/>
      <c r="J92" s="91"/>
      <c r="K92" s="91"/>
      <c r="L92" s="91"/>
      <c r="M92" s="92"/>
      <c r="N92" s="92"/>
      <c r="O92" s="92"/>
      <c r="P92" s="91"/>
      <c r="Q92" s="92"/>
      <c r="R92" s="92"/>
      <c r="S92" s="92"/>
      <c r="T92" s="92"/>
      <c r="U92" s="91"/>
      <c r="V92" s="92"/>
      <c r="W92" s="92"/>
      <c r="X92" s="92"/>
      <c r="Y92" s="92"/>
      <c r="Z92" s="91"/>
      <c r="AA92" s="76"/>
      <c r="AB92" s="92"/>
      <c r="AC92" s="92"/>
      <c r="AD92" s="76"/>
      <c r="AE92" s="92"/>
      <c r="AF92" s="92"/>
      <c r="AG92" s="76"/>
      <c r="AH92" s="76"/>
      <c r="AI92" s="76"/>
      <c r="AJ92" s="76"/>
      <c r="AK92" s="76"/>
      <c r="AL92" s="76"/>
      <c r="AM92" s="76"/>
      <c r="AN92" s="76"/>
      <c r="AO92" s="76"/>
      <c r="AP92" s="76"/>
      <c r="AQ92" s="76"/>
      <c r="AR92" s="76"/>
      <c r="AS92" s="76"/>
      <c r="AT92" s="76"/>
    </row>
    <row r="93" spans="3:46" s="83" customFormat="1" ht="19.5" customHeight="1">
      <c r="D93" s="168"/>
      <c r="F93" s="85"/>
      <c r="I93" s="91"/>
      <c r="J93" s="91"/>
      <c r="K93" s="91"/>
      <c r="L93" s="91"/>
      <c r="M93" s="91"/>
      <c r="N93" s="91"/>
      <c r="O93" s="91"/>
      <c r="P93" s="91"/>
      <c r="Q93" s="91"/>
      <c r="R93" s="91"/>
      <c r="S93" s="91"/>
      <c r="T93" s="91"/>
      <c r="U93" s="91"/>
      <c r="V93" s="91"/>
      <c r="W93" s="91"/>
      <c r="X93" s="91"/>
      <c r="Y93" s="91"/>
      <c r="Z93" s="91"/>
      <c r="AA93" s="76"/>
      <c r="AB93" s="91"/>
      <c r="AC93" s="91"/>
      <c r="AD93" s="76"/>
      <c r="AE93" s="91"/>
      <c r="AF93" s="91"/>
      <c r="AG93" s="76"/>
      <c r="AH93" s="76"/>
      <c r="AI93" s="76"/>
      <c r="AJ93" s="76"/>
      <c r="AK93" s="76"/>
      <c r="AL93" s="76"/>
      <c r="AM93" s="76"/>
      <c r="AN93" s="76"/>
      <c r="AO93" s="76"/>
      <c r="AP93" s="76"/>
      <c r="AQ93" s="76"/>
      <c r="AR93" s="76"/>
      <c r="AS93" s="76"/>
      <c r="AT93" s="76"/>
    </row>
    <row r="94" spans="3:46" s="93" customFormat="1" ht="16.5" customHeight="1">
      <c r="D94" s="163"/>
      <c r="E94" s="78"/>
      <c r="F94" s="78"/>
      <c r="G94" s="78"/>
      <c r="H94" s="78"/>
      <c r="I94" s="78"/>
      <c r="J94" s="78"/>
      <c r="K94" s="78"/>
      <c r="L94" s="78"/>
      <c r="M94" s="78"/>
      <c r="N94" s="78"/>
      <c r="O94" s="78"/>
      <c r="P94" s="78"/>
      <c r="Q94" s="78"/>
      <c r="R94" s="78"/>
      <c r="S94" s="78"/>
      <c r="T94" s="78"/>
      <c r="U94" s="78"/>
      <c r="V94" s="78"/>
      <c r="W94" s="78"/>
      <c r="X94" s="78"/>
      <c r="Y94" s="78"/>
      <c r="Z94" s="78"/>
      <c r="AA94" s="76"/>
      <c r="AB94" s="78"/>
      <c r="AC94" s="78"/>
      <c r="AD94" s="76"/>
      <c r="AE94" s="78"/>
      <c r="AF94" s="78"/>
      <c r="AG94" s="76"/>
      <c r="AH94" s="76"/>
      <c r="AI94" s="76"/>
      <c r="AJ94" s="76"/>
      <c r="AK94" s="76"/>
      <c r="AL94" s="76"/>
      <c r="AM94" s="76"/>
      <c r="AN94" s="76"/>
      <c r="AO94" s="76"/>
      <c r="AP94" s="76"/>
      <c r="AQ94" s="76"/>
      <c r="AR94" s="76"/>
      <c r="AS94" s="76"/>
      <c r="AT94" s="76"/>
    </row>
    <row r="95" spans="3:46" s="83" customFormat="1">
      <c r="C95" s="94"/>
      <c r="D95" s="179" t="s">
        <v>5</v>
      </c>
      <c r="E95" s="95"/>
      <c r="F95" s="96"/>
      <c r="G95" s="96"/>
      <c r="H95" s="96"/>
      <c r="I95" s="96"/>
      <c r="J95" s="96"/>
      <c r="K95" s="96"/>
      <c r="L95" s="96"/>
      <c r="M95" s="96"/>
      <c r="N95" s="96"/>
      <c r="O95" s="96"/>
      <c r="P95" s="96"/>
      <c r="Q95" s="96"/>
      <c r="R95" s="96"/>
      <c r="S95" s="96"/>
      <c r="T95" s="96"/>
      <c r="U95" s="96"/>
      <c r="V95" s="96"/>
      <c r="W95" s="96"/>
      <c r="X95" s="96"/>
      <c r="Y95" s="96"/>
      <c r="Z95" s="96"/>
      <c r="AA95" s="76"/>
      <c r="AB95" s="96"/>
      <c r="AC95" s="96"/>
      <c r="AD95" s="76"/>
      <c r="AE95" s="96"/>
      <c r="AF95" s="96"/>
      <c r="AG95" s="76"/>
      <c r="AH95" s="76"/>
      <c r="AI95" s="76"/>
      <c r="AJ95" s="76"/>
      <c r="AK95" s="76"/>
      <c r="AL95" s="76"/>
      <c r="AM95" s="76"/>
      <c r="AN95" s="76"/>
      <c r="AO95" s="76"/>
      <c r="AP95" s="76"/>
      <c r="AQ95" s="76"/>
      <c r="AR95" s="76"/>
      <c r="AS95" s="76"/>
      <c r="AT95" s="76"/>
    </row>
    <row r="96" spans="3:46" s="83" customFormat="1" ht="33.6" customHeight="1" collapsed="1">
      <c r="C96" s="94"/>
      <c r="D96" s="180"/>
      <c r="E96" s="97"/>
      <c r="F96" s="98" t="s">
        <v>30</v>
      </c>
      <c r="G96" s="97"/>
      <c r="H96" s="98" t="s">
        <v>29</v>
      </c>
      <c r="I96" s="98" t="s">
        <v>29</v>
      </c>
      <c r="J96" s="98" t="s">
        <v>29</v>
      </c>
      <c r="K96" s="98" t="s">
        <v>29</v>
      </c>
      <c r="L96" s="98" t="s">
        <v>29</v>
      </c>
      <c r="M96" s="98" t="s">
        <v>29</v>
      </c>
      <c r="N96" s="98" t="s">
        <v>29</v>
      </c>
      <c r="O96" s="98" t="s">
        <v>29</v>
      </c>
      <c r="P96" s="98" t="s">
        <v>29</v>
      </c>
      <c r="Q96" s="98" t="s">
        <v>29</v>
      </c>
      <c r="R96" s="98" t="s">
        <v>29</v>
      </c>
      <c r="S96" s="98" t="s">
        <v>29</v>
      </c>
      <c r="T96" s="98" t="s">
        <v>29</v>
      </c>
      <c r="U96" s="98" t="s">
        <v>29</v>
      </c>
      <c r="V96" s="98" t="s">
        <v>29</v>
      </c>
      <c r="W96" s="98" t="s">
        <v>29</v>
      </c>
      <c r="X96" s="98" t="s">
        <v>29</v>
      </c>
      <c r="Y96" s="98" t="s">
        <v>29</v>
      </c>
      <c r="Z96" s="98" t="s">
        <v>30</v>
      </c>
      <c r="AA96" s="76"/>
      <c r="AB96" s="98" t="s">
        <v>29</v>
      </c>
      <c r="AC96" s="98" t="s">
        <v>30</v>
      </c>
      <c r="AD96" s="76"/>
      <c r="AE96" s="98" t="s">
        <v>29</v>
      </c>
      <c r="AF96" s="98" t="s">
        <v>30</v>
      </c>
      <c r="AG96" s="76"/>
      <c r="AH96" s="76"/>
      <c r="AI96" s="76"/>
      <c r="AJ96" s="76"/>
      <c r="AK96" s="76"/>
      <c r="AL96" s="76"/>
      <c r="AM96" s="76"/>
      <c r="AN96" s="76"/>
      <c r="AO96" s="76"/>
      <c r="AP96" s="76"/>
      <c r="AQ96" s="76"/>
      <c r="AR96" s="76"/>
      <c r="AS96" s="76"/>
      <c r="AT96" s="76"/>
    </row>
    <row r="97" spans="3:46" s="118" customFormat="1" ht="60" collapsed="1">
      <c r="C97" s="77"/>
      <c r="D97" s="225" t="s">
        <v>8</v>
      </c>
      <c r="E97" s="226"/>
      <c r="F97" s="153" t="s">
        <v>65</v>
      </c>
      <c r="G97" s="226"/>
      <c r="H97" s="153" t="s">
        <v>107</v>
      </c>
      <c r="I97" s="153" t="s">
        <v>10</v>
      </c>
      <c r="J97" s="153" t="s">
        <v>11</v>
      </c>
      <c r="K97" s="153" t="s">
        <v>33</v>
      </c>
      <c r="L97" s="226"/>
      <c r="M97" s="153" t="s">
        <v>108</v>
      </c>
      <c r="N97" s="153" t="s">
        <v>41</v>
      </c>
      <c r="O97" s="153" t="s">
        <v>109</v>
      </c>
      <c r="P97" s="153" t="s">
        <v>58</v>
      </c>
      <c r="Q97" s="153"/>
      <c r="R97" s="153" t="s">
        <v>63</v>
      </c>
      <c r="S97" s="153" t="s">
        <v>66</v>
      </c>
      <c r="T97" s="153" t="s">
        <v>71</v>
      </c>
      <c r="U97" s="153" t="s">
        <v>87</v>
      </c>
      <c r="V97" s="153"/>
      <c r="W97" s="153" t="s">
        <v>90</v>
      </c>
      <c r="X97" s="153" t="s">
        <v>66</v>
      </c>
      <c r="Y97" s="153" t="s">
        <v>119</v>
      </c>
      <c r="Z97" s="153" t="s">
        <v>122</v>
      </c>
      <c r="AA97" s="76"/>
      <c r="AB97" s="153" t="s">
        <v>213</v>
      </c>
      <c r="AC97" s="153" t="s">
        <v>219</v>
      </c>
      <c r="AD97" s="76"/>
      <c r="AE97" s="153" t="s">
        <v>188</v>
      </c>
      <c r="AF97" s="153" t="s">
        <v>219</v>
      </c>
      <c r="AG97" s="76"/>
      <c r="AH97" s="76"/>
      <c r="AI97" s="76"/>
      <c r="AJ97" s="76"/>
      <c r="AK97" s="76"/>
      <c r="AL97" s="76"/>
      <c r="AM97" s="76"/>
      <c r="AN97" s="76"/>
      <c r="AO97" s="76"/>
      <c r="AP97" s="76"/>
      <c r="AQ97" s="76"/>
      <c r="AR97" s="76"/>
      <c r="AS97" s="76"/>
      <c r="AT97" s="76"/>
    </row>
    <row r="98" spans="3:46" s="118" customFormat="1" ht="45">
      <c r="C98" s="80"/>
      <c r="D98" s="166"/>
      <c r="E98" s="83"/>
      <c r="F98" s="99"/>
      <c r="G98" s="83"/>
      <c r="H98" s="82"/>
      <c r="I98" s="82"/>
      <c r="J98" s="82"/>
      <c r="K98" s="82"/>
      <c r="L98" s="83"/>
      <c r="M98" s="82"/>
      <c r="N98" s="246"/>
      <c r="O98" s="82"/>
      <c r="P98" s="82"/>
      <c r="Q98" s="82"/>
      <c r="R98" s="82"/>
      <c r="S98" s="246"/>
      <c r="T98" s="82"/>
      <c r="U98" s="82"/>
      <c r="V98" s="82"/>
      <c r="W98" s="82"/>
      <c r="X98" s="246"/>
      <c r="Y98" s="82"/>
      <c r="Z98" s="82"/>
      <c r="AA98" s="76"/>
      <c r="AB98" s="82" t="str">
        <f>+AB61</f>
        <v>on a comparable basis</v>
      </c>
      <c r="AC98" s="131" t="s">
        <v>210</v>
      </c>
      <c r="AD98" s="76"/>
      <c r="AE98" s="82" t="str">
        <f>+AE61</f>
        <v>ifrs 16</v>
      </c>
      <c r="AF98" s="326" t="s">
        <v>220</v>
      </c>
      <c r="AG98" s="76"/>
      <c r="AH98" s="76"/>
      <c r="AI98" s="76"/>
      <c r="AJ98" s="76"/>
      <c r="AK98" s="76"/>
      <c r="AL98" s="76"/>
      <c r="AM98" s="76"/>
      <c r="AN98" s="76"/>
      <c r="AO98" s="76"/>
      <c r="AP98" s="76"/>
      <c r="AQ98" s="76"/>
      <c r="AR98" s="76"/>
      <c r="AS98" s="76"/>
      <c r="AT98" s="76"/>
    </row>
    <row r="99" spans="3:46" s="83" customFormat="1" ht="44.25" customHeight="1" collapsed="1">
      <c r="C99" s="84"/>
      <c r="D99" s="173" t="s">
        <v>6</v>
      </c>
      <c r="E99" s="228"/>
      <c r="F99" s="229">
        <v>1404</v>
      </c>
      <c r="G99" s="230"/>
      <c r="H99" s="231"/>
      <c r="I99" s="232">
        <v>1404</v>
      </c>
      <c r="J99" s="232">
        <v>1404</v>
      </c>
      <c r="K99" s="232">
        <v>1404</v>
      </c>
      <c r="L99" s="230"/>
      <c r="M99" s="232">
        <v>1412</v>
      </c>
      <c r="N99" s="247">
        <v>1412</v>
      </c>
      <c r="O99" s="232">
        <v>1412</v>
      </c>
      <c r="P99" s="232">
        <v>1412</v>
      </c>
      <c r="Q99" s="232"/>
      <c r="R99" s="232">
        <v>1412</v>
      </c>
      <c r="S99" s="247">
        <v>1412</v>
      </c>
      <c r="T99" s="232">
        <v>1412</v>
      </c>
      <c r="U99" s="232">
        <v>1412</v>
      </c>
      <c r="V99" s="232"/>
      <c r="W99" s="232">
        <v>1412</v>
      </c>
      <c r="X99" s="247">
        <v>1412</v>
      </c>
      <c r="Y99" s="232">
        <v>1412</v>
      </c>
      <c r="Z99" s="232">
        <v>1412</v>
      </c>
      <c r="AA99" s="76"/>
      <c r="AB99" s="232">
        <v>1412</v>
      </c>
      <c r="AC99" s="247">
        <v>1411.77</v>
      </c>
      <c r="AD99" s="76"/>
      <c r="AE99" s="232">
        <v>1412</v>
      </c>
      <c r="AF99" s="247">
        <v>1411.77</v>
      </c>
      <c r="AG99" s="76"/>
      <c r="AH99" s="110"/>
      <c r="AI99" s="76"/>
      <c r="AJ99" s="76"/>
      <c r="AK99" s="76"/>
      <c r="AL99" s="76"/>
      <c r="AM99" s="76"/>
      <c r="AN99" s="76"/>
      <c r="AO99" s="76"/>
      <c r="AP99" s="76"/>
      <c r="AQ99" s="76"/>
      <c r="AR99" s="76"/>
      <c r="AS99" s="76"/>
      <c r="AT99" s="76"/>
    </row>
    <row r="100" spans="3:46" s="119" customFormat="1" ht="30.95" customHeight="1">
      <c r="C100" s="100"/>
      <c r="D100" s="173" t="s">
        <v>14</v>
      </c>
      <c r="E100" s="228"/>
      <c r="F100" s="229">
        <v>184</v>
      </c>
      <c r="G100" s="230"/>
      <c r="H100" s="231"/>
      <c r="I100" s="232">
        <v>181</v>
      </c>
      <c r="J100" s="232">
        <v>178</v>
      </c>
      <c r="K100" s="232">
        <v>186</v>
      </c>
      <c r="L100" s="230"/>
      <c r="M100" s="232">
        <v>187</v>
      </c>
      <c r="N100" s="247">
        <v>189</v>
      </c>
      <c r="O100" s="232">
        <v>193</v>
      </c>
      <c r="P100" s="232">
        <v>193</v>
      </c>
      <c r="Q100" s="232"/>
      <c r="R100" s="232">
        <v>195</v>
      </c>
      <c r="S100" s="247">
        <v>198</v>
      </c>
      <c r="T100" s="232">
        <v>206</v>
      </c>
      <c r="U100" s="232">
        <v>222</v>
      </c>
      <c r="V100" s="232"/>
      <c r="W100" s="232">
        <v>226</v>
      </c>
      <c r="X100" s="247">
        <v>232</v>
      </c>
      <c r="Y100" s="232">
        <v>237</v>
      </c>
      <c r="Z100" s="232">
        <v>255</v>
      </c>
      <c r="AA100" s="76"/>
      <c r="AB100" s="232">
        <v>255</v>
      </c>
      <c r="AC100" s="247">
        <v>261.13200000000001</v>
      </c>
      <c r="AD100" s="76"/>
      <c r="AE100" s="232">
        <v>255</v>
      </c>
      <c r="AF100" s="247">
        <v>261.13200000000001</v>
      </c>
      <c r="AG100" s="76"/>
      <c r="AH100" s="110"/>
      <c r="AI100" s="76"/>
      <c r="AJ100" s="76"/>
      <c r="AK100" s="76"/>
      <c r="AL100" s="76"/>
      <c r="AM100" s="76"/>
      <c r="AN100" s="76"/>
      <c r="AO100" s="76"/>
      <c r="AP100" s="76"/>
      <c r="AQ100" s="76"/>
      <c r="AR100" s="76"/>
      <c r="AS100" s="76"/>
      <c r="AT100" s="76"/>
    </row>
    <row r="101" spans="3:46" s="119" customFormat="1" ht="30.95" customHeight="1">
      <c r="C101" s="100"/>
      <c r="D101" s="173" t="s">
        <v>91</v>
      </c>
      <c r="E101" s="228"/>
      <c r="F101" s="229">
        <v>0</v>
      </c>
      <c r="G101" s="230"/>
      <c r="H101" s="231"/>
      <c r="I101" s="232">
        <v>2</v>
      </c>
      <c r="J101" s="232">
        <v>2</v>
      </c>
      <c r="K101" s="232">
        <v>4</v>
      </c>
      <c r="L101" s="230"/>
      <c r="M101" s="232">
        <v>5</v>
      </c>
      <c r="N101" s="247">
        <v>7</v>
      </c>
      <c r="O101" s="232">
        <v>9</v>
      </c>
      <c r="P101" s="232">
        <v>13</v>
      </c>
      <c r="Q101" s="232"/>
      <c r="R101" s="232">
        <v>15</v>
      </c>
      <c r="S101" s="247">
        <v>17</v>
      </c>
      <c r="T101" s="232">
        <v>21</v>
      </c>
      <c r="U101" s="232">
        <v>27</v>
      </c>
      <c r="V101" s="232"/>
      <c r="W101" s="232">
        <v>30</v>
      </c>
      <c r="X101" s="247">
        <v>35</v>
      </c>
      <c r="Y101" s="232">
        <v>37</v>
      </c>
      <c r="Z101" s="232">
        <v>41</v>
      </c>
      <c r="AA101" s="76"/>
      <c r="AB101" s="232">
        <v>41</v>
      </c>
      <c r="AC101" s="247">
        <v>7.6790000000000003</v>
      </c>
      <c r="AD101" s="76"/>
      <c r="AE101" s="232">
        <v>41</v>
      </c>
      <c r="AF101" s="247">
        <v>7.6790000000000003</v>
      </c>
      <c r="AG101" s="76"/>
      <c r="AH101" s="110"/>
      <c r="AI101" s="76"/>
      <c r="AJ101" s="76"/>
      <c r="AK101" s="76"/>
      <c r="AL101" s="76"/>
      <c r="AM101" s="76"/>
      <c r="AN101" s="76"/>
      <c r="AO101" s="76"/>
      <c r="AP101" s="76"/>
      <c r="AQ101" s="76"/>
      <c r="AR101" s="76"/>
      <c r="AS101" s="76"/>
      <c r="AT101" s="76"/>
    </row>
    <row r="102" spans="3:46" s="119" customFormat="1" ht="30.95" customHeight="1">
      <c r="C102" s="100"/>
      <c r="D102" s="233" t="s">
        <v>15</v>
      </c>
      <c r="E102" s="228"/>
      <c r="F102" s="229">
        <v>0</v>
      </c>
      <c r="G102" s="230"/>
      <c r="H102" s="231"/>
      <c r="I102" s="232">
        <v>0</v>
      </c>
      <c r="J102" s="232">
        <v>0</v>
      </c>
      <c r="K102" s="232">
        <v>1</v>
      </c>
      <c r="L102" s="230"/>
      <c r="M102" s="232">
        <v>0</v>
      </c>
      <c r="N102" s="247">
        <v>0</v>
      </c>
      <c r="O102" s="232">
        <v>0</v>
      </c>
      <c r="P102" s="232">
        <v>1</v>
      </c>
      <c r="Q102" s="232"/>
      <c r="R102" s="232">
        <v>0</v>
      </c>
      <c r="S102" s="247">
        <v>0</v>
      </c>
      <c r="T102" s="232">
        <v>0</v>
      </c>
      <c r="U102" s="232"/>
      <c r="V102" s="232"/>
      <c r="W102" s="232"/>
      <c r="X102" s="247"/>
      <c r="Y102" s="232"/>
      <c r="Z102" s="232"/>
      <c r="AA102" s="76"/>
      <c r="AB102" s="232"/>
      <c r="AC102" s="247"/>
      <c r="AD102" s="76"/>
      <c r="AE102" s="232"/>
      <c r="AF102" s="247"/>
      <c r="AG102" s="76"/>
      <c r="AH102" s="110"/>
      <c r="AI102" s="76"/>
      <c r="AJ102" s="76"/>
      <c r="AK102" s="76"/>
      <c r="AL102" s="76"/>
      <c r="AM102" s="76"/>
      <c r="AN102" s="76"/>
      <c r="AO102" s="76"/>
      <c r="AP102" s="76"/>
      <c r="AQ102" s="76"/>
      <c r="AR102" s="76"/>
      <c r="AS102" s="76"/>
      <c r="AT102" s="76"/>
    </row>
    <row r="103" spans="3:46" s="119" customFormat="1" ht="30.95" customHeight="1">
      <c r="C103" s="100"/>
      <c r="D103" s="233" t="s">
        <v>194</v>
      </c>
      <c r="E103" s="228"/>
      <c r="F103" s="229"/>
      <c r="G103" s="230"/>
      <c r="H103" s="231"/>
      <c r="I103" s="232"/>
      <c r="J103" s="232"/>
      <c r="K103" s="232"/>
      <c r="L103" s="230"/>
      <c r="M103" s="232"/>
      <c r="N103" s="247"/>
      <c r="O103" s="232"/>
      <c r="P103" s="232"/>
      <c r="Q103" s="232"/>
      <c r="R103" s="232"/>
      <c r="S103" s="247"/>
      <c r="T103" s="232"/>
      <c r="U103" s="232"/>
      <c r="V103" s="232"/>
      <c r="W103" s="232"/>
      <c r="X103" s="247"/>
      <c r="Y103" s="232"/>
      <c r="Z103" s="232"/>
      <c r="AA103" s="76"/>
      <c r="AB103" s="232">
        <v>2.7</v>
      </c>
      <c r="AC103" s="247">
        <v>38.161000000000001</v>
      </c>
      <c r="AD103" s="76"/>
      <c r="AE103" s="232">
        <v>685</v>
      </c>
      <c r="AF103" s="247">
        <v>708</v>
      </c>
      <c r="AG103" s="76"/>
      <c r="AH103" s="110"/>
      <c r="AI103" s="76"/>
      <c r="AJ103" s="76"/>
      <c r="AK103" s="76"/>
      <c r="AL103" s="76"/>
      <c r="AM103" s="76"/>
      <c r="AN103" s="76"/>
      <c r="AO103" s="76"/>
      <c r="AP103" s="76"/>
      <c r="AQ103" s="76"/>
      <c r="AR103" s="76"/>
      <c r="AS103" s="76"/>
      <c r="AT103" s="76"/>
    </row>
    <row r="104" spans="3:46" s="119" customFormat="1" ht="30.95" customHeight="1">
      <c r="C104" s="100"/>
      <c r="D104" s="234" t="s">
        <v>16</v>
      </c>
      <c r="E104" s="228"/>
      <c r="F104" s="235">
        <v>1588</v>
      </c>
      <c r="G104" s="230"/>
      <c r="H104" s="231"/>
      <c r="I104" s="236">
        <v>1587</v>
      </c>
      <c r="J104" s="236">
        <v>1584</v>
      </c>
      <c r="K104" s="236">
        <v>1596</v>
      </c>
      <c r="L104" s="230"/>
      <c r="M104" s="236">
        <v>1603</v>
      </c>
      <c r="N104" s="248">
        <v>1608</v>
      </c>
      <c r="O104" s="236">
        <v>1614</v>
      </c>
      <c r="P104" s="236">
        <v>1619</v>
      </c>
      <c r="Q104" s="236"/>
      <c r="R104" s="236">
        <v>1622</v>
      </c>
      <c r="S104" s="248">
        <v>1627</v>
      </c>
      <c r="T104" s="236">
        <v>1639</v>
      </c>
      <c r="U104" s="236">
        <v>1661</v>
      </c>
      <c r="V104" s="236"/>
      <c r="W104" s="236">
        <v>1668</v>
      </c>
      <c r="X104" s="248">
        <v>1679</v>
      </c>
      <c r="Y104" s="236">
        <v>1686</v>
      </c>
      <c r="Z104" s="236">
        <v>1708</v>
      </c>
      <c r="AA104" s="76"/>
      <c r="AB104" s="236">
        <v>1708</v>
      </c>
      <c r="AC104" s="248">
        <v>1718.7420000000002</v>
      </c>
      <c r="AD104" s="76"/>
      <c r="AE104" s="236">
        <v>2393</v>
      </c>
      <c r="AF104" s="248">
        <v>2388.5810000000001</v>
      </c>
      <c r="AG104" s="76"/>
      <c r="AH104" s="110"/>
      <c r="AI104" s="76"/>
      <c r="AJ104" s="76"/>
      <c r="AK104" s="76"/>
      <c r="AL104" s="76"/>
      <c r="AM104" s="76"/>
      <c r="AN104" s="76"/>
      <c r="AO104" s="76"/>
      <c r="AP104" s="76"/>
      <c r="AQ104" s="76"/>
      <c r="AR104" s="76"/>
      <c r="AS104" s="76"/>
      <c r="AT104" s="76"/>
    </row>
    <row r="105" spans="3:46" s="83" customFormat="1" ht="12" customHeight="1">
      <c r="C105" s="84"/>
      <c r="D105" s="173"/>
      <c r="E105" s="202"/>
      <c r="F105" s="245"/>
      <c r="G105" s="202"/>
      <c r="H105" s="204"/>
      <c r="I105" s="211"/>
      <c r="J105" s="211"/>
      <c r="K105" s="211"/>
      <c r="L105" s="206"/>
      <c r="M105" s="211"/>
      <c r="N105" s="249"/>
      <c r="O105" s="211"/>
      <c r="P105" s="211"/>
      <c r="Q105" s="211"/>
      <c r="R105" s="211"/>
      <c r="S105" s="249"/>
      <c r="T105" s="211"/>
      <c r="U105" s="211"/>
      <c r="V105" s="211"/>
      <c r="W105" s="211"/>
      <c r="X105" s="249"/>
      <c r="Y105" s="211"/>
      <c r="Z105" s="211"/>
      <c r="AA105" s="76"/>
      <c r="AB105" s="211"/>
      <c r="AC105" s="249"/>
      <c r="AD105" s="76"/>
      <c r="AE105" s="211"/>
      <c r="AF105" s="249"/>
      <c r="AG105" s="76"/>
      <c r="AH105" s="110"/>
      <c r="AI105" s="76"/>
      <c r="AJ105" s="76"/>
      <c r="AK105" s="76"/>
      <c r="AL105" s="76"/>
      <c r="AM105" s="76"/>
      <c r="AN105" s="76"/>
      <c r="AO105" s="76"/>
      <c r="AP105" s="76"/>
      <c r="AQ105" s="76"/>
      <c r="AR105" s="76"/>
      <c r="AS105" s="76"/>
      <c r="AT105" s="76"/>
    </row>
    <row r="106" spans="3:46" s="119" customFormat="1" ht="30.95" customHeight="1">
      <c r="C106" s="100"/>
      <c r="D106" s="173" t="s">
        <v>17</v>
      </c>
      <c r="E106" s="228"/>
      <c r="F106" s="229">
        <v>9</v>
      </c>
      <c r="G106" s="230"/>
      <c r="H106" s="231"/>
      <c r="I106" s="232">
        <v>24</v>
      </c>
      <c r="J106" s="232">
        <v>17</v>
      </c>
      <c r="K106" s="232">
        <v>1</v>
      </c>
      <c r="L106" s="230"/>
      <c r="M106" s="232">
        <v>1</v>
      </c>
      <c r="N106" s="247">
        <v>10</v>
      </c>
      <c r="O106" s="232">
        <v>8</v>
      </c>
      <c r="P106" s="232">
        <v>20</v>
      </c>
      <c r="Q106" s="232"/>
      <c r="R106" s="232">
        <v>40</v>
      </c>
      <c r="S106" s="247">
        <v>25</v>
      </c>
      <c r="T106" s="232">
        <v>29</v>
      </c>
      <c r="U106" s="232">
        <v>13</v>
      </c>
      <c r="V106" s="232"/>
      <c r="W106" s="232">
        <v>1</v>
      </c>
      <c r="X106" s="247">
        <v>12</v>
      </c>
      <c r="Y106" s="232">
        <v>16</v>
      </c>
      <c r="Z106" s="232">
        <v>-5</v>
      </c>
      <c r="AA106" s="76"/>
      <c r="AB106" s="232">
        <v>10</v>
      </c>
      <c r="AC106" s="247">
        <v>7.63</v>
      </c>
      <c r="AD106" s="76"/>
      <c r="AE106" s="232">
        <v>-6</v>
      </c>
      <c r="AF106" s="247">
        <v>-18</v>
      </c>
      <c r="AG106" s="76"/>
      <c r="AH106" s="110"/>
      <c r="AI106" s="76"/>
      <c r="AJ106" s="76"/>
      <c r="AK106" s="76"/>
      <c r="AL106" s="76"/>
      <c r="AM106" s="76"/>
      <c r="AN106" s="76"/>
      <c r="AO106" s="76"/>
      <c r="AP106" s="76"/>
      <c r="AQ106" s="76"/>
      <c r="AR106" s="76"/>
      <c r="AS106" s="76"/>
      <c r="AT106" s="76"/>
    </row>
    <row r="107" spans="3:46" s="119" customFormat="1" ht="30.95" customHeight="1">
      <c r="C107" s="100"/>
      <c r="D107" s="234" t="s">
        <v>34</v>
      </c>
      <c r="E107" s="228"/>
      <c r="F107" s="235">
        <v>9</v>
      </c>
      <c r="G107" s="230"/>
      <c r="H107" s="231"/>
      <c r="I107" s="236">
        <v>24</v>
      </c>
      <c r="J107" s="236">
        <v>17</v>
      </c>
      <c r="K107" s="236">
        <v>1</v>
      </c>
      <c r="L107" s="230"/>
      <c r="M107" s="236">
        <v>1</v>
      </c>
      <c r="N107" s="248">
        <v>10</v>
      </c>
      <c r="O107" s="236">
        <v>8</v>
      </c>
      <c r="P107" s="236">
        <v>20</v>
      </c>
      <c r="Q107" s="236"/>
      <c r="R107" s="236">
        <v>40</v>
      </c>
      <c r="S107" s="248">
        <v>25</v>
      </c>
      <c r="T107" s="236">
        <v>29</v>
      </c>
      <c r="U107" s="236">
        <v>13</v>
      </c>
      <c r="V107" s="236"/>
      <c r="W107" s="236">
        <v>1</v>
      </c>
      <c r="X107" s="248">
        <v>12</v>
      </c>
      <c r="Y107" s="236">
        <v>16</v>
      </c>
      <c r="Z107" s="236">
        <v>-5</v>
      </c>
      <c r="AA107" s="76"/>
      <c r="AB107" s="236">
        <v>10</v>
      </c>
      <c r="AC107" s="248">
        <v>7.63</v>
      </c>
      <c r="AD107" s="76"/>
      <c r="AE107" s="236">
        <v>-6</v>
      </c>
      <c r="AF107" s="248">
        <v>-18</v>
      </c>
      <c r="AG107" s="76"/>
      <c r="AH107" s="110"/>
      <c r="AI107" s="76"/>
      <c r="AJ107" s="76"/>
      <c r="AK107" s="76"/>
      <c r="AL107" s="76"/>
      <c r="AM107" s="76"/>
      <c r="AN107" s="76"/>
      <c r="AO107" s="76"/>
      <c r="AP107" s="76"/>
      <c r="AQ107" s="76"/>
      <c r="AR107" s="76"/>
      <c r="AS107" s="76"/>
      <c r="AT107" s="76"/>
    </row>
    <row r="108" spans="3:46" s="83" customFormat="1" ht="12" customHeight="1">
      <c r="C108" s="84"/>
      <c r="D108" s="173"/>
      <c r="E108" s="202"/>
      <c r="F108" s="245"/>
      <c r="G108" s="202"/>
      <c r="H108" s="204"/>
      <c r="I108" s="211">
        <v>0</v>
      </c>
      <c r="J108" s="211">
        <v>0</v>
      </c>
      <c r="K108" s="211">
        <v>0</v>
      </c>
      <c r="L108" s="206"/>
      <c r="M108" s="211">
        <v>0</v>
      </c>
      <c r="N108" s="249">
        <v>0</v>
      </c>
      <c r="O108" s="211">
        <v>0</v>
      </c>
      <c r="P108" s="211">
        <v>0</v>
      </c>
      <c r="Q108" s="211"/>
      <c r="R108" s="211">
        <v>0</v>
      </c>
      <c r="S108" s="249">
        <v>0</v>
      </c>
      <c r="T108" s="211">
        <v>0</v>
      </c>
      <c r="U108" s="211"/>
      <c r="V108" s="211"/>
      <c r="W108" s="211"/>
      <c r="X108" s="249"/>
      <c r="Y108" s="211"/>
      <c r="Z108" s="211"/>
      <c r="AA108" s="76"/>
      <c r="AB108" s="211"/>
      <c r="AC108" s="249"/>
      <c r="AD108" s="76"/>
      <c r="AE108" s="211"/>
      <c r="AF108" s="249"/>
      <c r="AG108" s="76"/>
      <c r="AH108" s="110"/>
      <c r="AI108" s="76"/>
      <c r="AJ108" s="76"/>
      <c r="AK108" s="76"/>
      <c r="AL108" s="76"/>
      <c r="AM108" s="76"/>
      <c r="AN108" s="76"/>
      <c r="AO108" s="76"/>
      <c r="AP108" s="76"/>
      <c r="AQ108" s="76"/>
      <c r="AR108" s="76"/>
      <c r="AS108" s="76"/>
      <c r="AT108" s="76"/>
    </row>
    <row r="109" spans="3:46" s="119" customFormat="1" ht="30.95" customHeight="1">
      <c r="C109" s="100"/>
      <c r="D109" s="173" t="s">
        <v>18</v>
      </c>
      <c r="E109" s="228"/>
      <c r="F109" s="229">
        <v>-95</v>
      </c>
      <c r="G109" s="230"/>
      <c r="H109" s="231"/>
      <c r="I109" s="232">
        <v>-95</v>
      </c>
      <c r="J109" s="232">
        <v>-95</v>
      </c>
      <c r="K109" s="232">
        <v>-100</v>
      </c>
      <c r="L109" s="230"/>
      <c r="M109" s="232">
        <v>-101</v>
      </c>
      <c r="N109" s="247">
        <v>-100</v>
      </c>
      <c r="O109" s="232">
        <v>-100</v>
      </c>
      <c r="P109" s="232">
        <v>-95</v>
      </c>
      <c r="Q109" s="232"/>
      <c r="R109" s="232">
        <v>-95</v>
      </c>
      <c r="S109" s="247">
        <v>-96</v>
      </c>
      <c r="T109" s="232">
        <v>-96</v>
      </c>
      <c r="U109" s="232">
        <v>-97</v>
      </c>
      <c r="V109" s="232"/>
      <c r="W109" s="232">
        <v>-97</v>
      </c>
      <c r="X109" s="247">
        <v>-98</v>
      </c>
      <c r="Y109" s="232">
        <v>-98</v>
      </c>
      <c r="Z109" s="232">
        <v>-99</v>
      </c>
      <c r="AA109" s="76"/>
      <c r="AB109" s="232">
        <v>-100</v>
      </c>
      <c r="AC109" s="247">
        <v>-100.848</v>
      </c>
      <c r="AD109" s="76"/>
      <c r="AE109" s="232">
        <v>-100</v>
      </c>
      <c r="AF109" s="247">
        <v>-100.848</v>
      </c>
      <c r="AG109" s="76"/>
      <c r="AH109" s="110"/>
      <c r="AI109" s="76"/>
      <c r="AJ109" s="76"/>
      <c r="AK109" s="76"/>
      <c r="AL109" s="76"/>
      <c r="AM109" s="76"/>
      <c r="AN109" s="76"/>
      <c r="AO109" s="76"/>
      <c r="AP109" s="76"/>
      <c r="AQ109" s="76"/>
      <c r="AR109" s="76"/>
      <c r="AS109" s="76"/>
      <c r="AT109" s="76"/>
    </row>
    <row r="110" spans="3:46" s="119" customFormat="1" ht="30.95" customHeight="1">
      <c r="C110" s="100"/>
      <c r="D110" s="173" t="s">
        <v>35</v>
      </c>
      <c r="E110" s="228"/>
      <c r="F110" s="229">
        <v>-2</v>
      </c>
      <c r="G110" s="230"/>
      <c r="H110" s="231"/>
      <c r="I110" s="232">
        <v>-12</v>
      </c>
      <c r="J110" s="232">
        <v>-23</v>
      </c>
      <c r="K110" s="232">
        <v>-5</v>
      </c>
      <c r="L110" s="230"/>
      <c r="M110" s="232">
        <v>-4</v>
      </c>
      <c r="N110" s="247">
        <v>0</v>
      </c>
      <c r="O110" s="232">
        <v>-1</v>
      </c>
      <c r="P110" s="232">
        <v>-27</v>
      </c>
      <c r="Q110" s="232"/>
      <c r="R110" s="232">
        <v>-36</v>
      </c>
      <c r="S110" s="247">
        <v>-44</v>
      </c>
      <c r="T110" s="232">
        <v>-20</v>
      </c>
      <c r="U110" s="232">
        <v>-9</v>
      </c>
      <c r="V110" s="232"/>
      <c r="W110" s="232">
        <v>-3</v>
      </c>
      <c r="X110" s="247">
        <v>-35</v>
      </c>
      <c r="Y110" s="232">
        <v>-25</v>
      </c>
      <c r="Z110" s="232">
        <v>-7</v>
      </c>
      <c r="AA110" s="76"/>
      <c r="AB110" s="232">
        <v>-143</v>
      </c>
      <c r="AC110" s="247">
        <v>-35.230000000000004</v>
      </c>
      <c r="AD110" s="76"/>
      <c r="AE110" s="232">
        <v>-146</v>
      </c>
      <c r="AF110" s="247">
        <v>-34.440000000000012</v>
      </c>
      <c r="AG110" s="76"/>
      <c r="AH110" s="110"/>
      <c r="AI110" s="76"/>
      <c r="AJ110" s="76"/>
      <c r="AK110" s="76"/>
      <c r="AL110" s="76"/>
      <c r="AM110" s="76"/>
      <c r="AN110" s="76"/>
      <c r="AO110" s="76"/>
      <c r="AP110" s="76"/>
      <c r="AQ110" s="76"/>
      <c r="AR110" s="76"/>
      <c r="AS110" s="76"/>
      <c r="AT110" s="76"/>
    </row>
    <row r="111" spans="3:46" s="119" customFormat="1" ht="30.95" customHeight="1">
      <c r="C111" s="100"/>
      <c r="D111" s="234" t="s">
        <v>36</v>
      </c>
      <c r="E111" s="228"/>
      <c r="F111" s="235">
        <v>-96</v>
      </c>
      <c r="G111" s="230"/>
      <c r="H111" s="231"/>
      <c r="I111" s="236">
        <v>-107</v>
      </c>
      <c r="J111" s="236">
        <v>-118</v>
      </c>
      <c r="K111" s="236">
        <v>-105</v>
      </c>
      <c r="L111" s="230"/>
      <c r="M111" s="236">
        <v>-104</v>
      </c>
      <c r="N111" s="248">
        <v>-100</v>
      </c>
      <c r="O111" s="236">
        <v>-101</v>
      </c>
      <c r="P111" s="236">
        <v>-122</v>
      </c>
      <c r="Q111" s="236"/>
      <c r="R111" s="236">
        <v>-131</v>
      </c>
      <c r="S111" s="248">
        <v>-139</v>
      </c>
      <c r="T111" s="236">
        <v>-116</v>
      </c>
      <c r="U111" s="236">
        <v>-106</v>
      </c>
      <c r="V111" s="236"/>
      <c r="W111" s="236">
        <v>-100</v>
      </c>
      <c r="X111" s="248">
        <v>-133</v>
      </c>
      <c r="Y111" s="236">
        <v>-123</v>
      </c>
      <c r="Z111" s="236">
        <v>-106</v>
      </c>
      <c r="AA111" s="76"/>
      <c r="AB111" s="236">
        <v>-243</v>
      </c>
      <c r="AC111" s="248">
        <v>-136.078</v>
      </c>
      <c r="AD111" s="76"/>
      <c r="AE111" s="236">
        <v>-246</v>
      </c>
      <c r="AF111" s="248">
        <v>-135.28800000000001</v>
      </c>
      <c r="AG111" s="76"/>
      <c r="AH111" s="110"/>
      <c r="AI111" s="76"/>
      <c r="AJ111" s="76"/>
      <c r="AK111" s="76"/>
      <c r="AL111" s="76"/>
      <c r="AM111" s="76"/>
      <c r="AN111" s="76"/>
      <c r="AO111" s="76"/>
      <c r="AP111" s="76"/>
      <c r="AQ111" s="76"/>
      <c r="AR111" s="76"/>
      <c r="AS111" s="76"/>
      <c r="AT111" s="76"/>
    </row>
    <row r="112" spans="3:46" s="83" customFormat="1" ht="12" customHeight="1">
      <c r="C112" s="84"/>
      <c r="D112" s="173"/>
      <c r="E112" s="202"/>
      <c r="F112" s="245"/>
      <c r="G112" s="202"/>
      <c r="H112" s="204"/>
      <c r="I112" s="211">
        <v>0</v>
      </c>
      <c r="J112" s="211">
        <v>0</v>
      </c>
      <c r="K112" s="211">
        <v>0</v>
      </c>
      <c r="L112" s="206"/>
      <c r="M112" s="211">
        <v>0</v>
      </c>
      <c r="N112" s="249">
        <v>0</v>
      </c>
      <c r="O112" s="211">
        <v>0</v>
      </c>
      <c r="P112" s="211">
        <v>0</v>
      </c>
      <c r="Q112" s="211"/>
      <c r="R112" s="211">
        <v>0</v>
      </c>
      <c r="S112" s="249">
        <v>0</v>
      </c>
      <c r="T112" s="211">
        <v>0</v>
      </c>
      <c r="U112" s="211"/>
      <c r="V112" s="211"/>
      <c r="W112" s="211"/>
      <c r="X112" s="249"/>
      <c r="Y112" s="211"/>
      <c r="Z112" s="211"/>
      <c r="AA112" s="76"/>
      <c r="AB112" s="211"/>
      <c r="AC112" s="249"/>
      <c r="AD112" s="76"/>
      <c r="AE112" s="211"/>
      <c r="AF112" s="249"/>
      <c r="AG112" s="76"/>
      <c r="AH112" s="110"/>
      <c r="AI112" s="76"/>
      <c r="AJ112" s="76"/>
      <c r="AK112" s="76"/>
      <c r="AL112" s="76"/>
      <c r="AM112" s="76"/>
      <c r="AN112" s="76"/>
      <c r="AO112" s="76"/>
      <c r="AP112" s="76"/>
      <c r="AQ112" s="76"/>
      <c r="AR112" s="76"/>
      <c r="AS112" s="76"/>
      <c r="AT112" s="76"/>
    </row>
    <row r="113" spans="3:46" s="119" customFormat="1" ht="30.95" customHeight="1">
      <c r="C113" s="101"/>
      <c r="D113" s="237" t="s">
        <v>19</v>
      </c>
      <c r="E113" s="228"/>
      <c r="F113" s="238">
        <v>1500</v>
      </c>
      <c r="G113" s="230"/>
      <c r="H113" s="231"/>
      <c r="I113" s="239">
        <v>1504</v>
      </c>
      <c r="J113" s="239">
        <v>1483</v>
      </c>
      <c r="K113" s="239">
        <v>1491</v>
      </c>
      <c r="L113" s="230"/>
      <c r="M113" s="239">
        <v>1500</v>
      </c>
      <c r="N113" s="250">
        <v>1517</v>
      </c>
      <c r="O113" s="239">
        <v>1521</v>
      </c>
      <c r="P113" s="239">
        <v>1518</v>
      </c>
      <c r="Q113" s="239"/>
      <c r="R113" s="239">
        <v>1532</v>
      </c>
      <c r="S113" s="250">
        <v>1512</v>
      </c>
      <c r="T113" s="239">
        <v>1552</v>
      </c>
      <c r="U113" s="239">
        <v>1568</v>
      </c>
      <c r="V113" s="239"/>
      <c r="W113" s="239">
        <v>1568</v>
      </c>
      <c r="X113" s="250">
        <v>1558</v>
      </c>
      <c r="Y113" s="239">
        <v>1579</v>
      </c>
      <c r="Z113" s="239">
        <v>1597</v>
      </c>
      <c r="AA113" s="76"/>
      <c r="AB113" s="239">
        <v>1475</v>
      </c>
      <c r="AC113" s="250">
        <v>1590.2940000000003</v>
      </c>
      <c r="AD113" s="76"/>
      <c r="AE113" s="239">
        <v>2141</v>
      </c>
      <c r="AF113" s="250">
        <v>2235.2930000000001</v>
      </c>
      <c r="AG113" s="76"/>
      <c r="AH113" s="110"/>
      <c r="AI113" s="76"/>
      <c r="AJ113" s="76"/>
      <c r="AK113" s="76"/>
      <c r="AL113" s="76"/>
      <c r="AM113" s="76"/>
      <c r="AN113" s="76"/>
      <c r="AO113" s="76"/>
      <c r="AP113" s="76"/>
      <c r="AQ113" s="76"/>
      <c r="AR113" s="76"/>
      <c r="AS113" s="76"/>
      <c r="AT113" s="76"/>
    </row>
    <row r="114" spans="3:46" s="83" customFormat="1" ht="12" customHeight="1">
      <c r="C114" s="84"/>
      <c r="D114" s="173"/>
      <c r="E114" s="202"/>
      <c r="F114" s="245"/>
      <c r="G114" s="202"/>
      <c r="H114" s="204"/>
      <c r="I114" s="211">
        <v>0</v>
      </c>
      <c r="J114" s="211">
        <v>0</v>
      </c>
      <c r="K114" s="211">
        <v>0</v>
      </c>
      <c r="L114" s="206"/>
      <c r="M114" s="211">
        <v>0</v>
      </c>
      <c r="N114" s="249">
        <v>0</v>
      </c>
      <c r="O114" s="211">
        <v>0</v>
      </c>
      <c r="P114" s="211">
        <v>0</v>
      </c>
      <c r="Q114" s="211"/>
      <c r="R114" s="211">
        <v>0</v>
      </c>
      <c r="S114" s="249">
        <v>0</v>
      </c>
      <c r="T114" s="211">
        <v>0</v>
      </c>
      <c r="U114" s="211"/>
      <c r="V114" s="211"/>
      <c r="W114" s="211"/>
      <c r="X114" s="249"/>
      <c r="Y114" s="211"/>
      <c r="Z114" s="211"/>
      <c r="AA114" s="76"/>
      <c r="AB114" s="211"/>
      <c r="AC114" s="249"/>
      <c r="AD114" s="76"/>
      <c r="AE114" s="211"/>
      <c r="AF114" s="249"/>
      <c r="AG114" s="76"/>
      <c r="AH114" s="110"/>
      <c r="AI114" s="76"/>
      <c r="AJ114" s="76"/>
      <c r="AK114" s="76"/>
      <c r="AL114" s="76"/>
      <c r="AM114" s="76"/>
      <c r="AN114" s="76"/>
      <c r="AO114" s="76"/>
      <c r="AP114" s="76"/>
      <c r="AQ114" s="76"/>
      <c r="AR114" s="76"/>
      <c r="AS114" s="76"/>
      <c r="AT114" s="76"/>
    </row>
    <row r="115" spans="3:46" s="119" customFormat="1" ht="30.95" customHeight="1">
      <c r="C115" s="100"/>
      <c r="D115" s="173" t="s">
        <v>20</v>
      </c>
      <c r="E115" s="228"/>
      <c r="F115" s="229">
        <v>600</v>
      </c>
      <c r="G115" s="230"/>
      <c r="H115" s="231"/>
      <c r="I115" s="232">
        <v>600</v>
      </c>
      <c r="J115" s="232">
        <v>600</v>
      </c>
      <c r="K115" s="232">
        <v>600</v>
      </c>
      <c r="L115" s="230"/>
      <c r="M115" s="232">
        <v>600</v>
      </c>
      <c r="N115" s="247">
        <v>600</v>
      </c>
      <c r="O115" s="232">
        <v>600</v>
      </c>
      <c r="P115" s="232">
        <v>600</v>
      </c>
      <c r="Q115" s="232"/>
      <c r="R115" s="232">
        <v>600</v>
      </c>
      <c r="S115" s="247">
        <v>600</v>
      </c>
      <c r="T115" s="232">
        <v>600</v>
      </c>
      <c r="U115" s="232">
        <v>600</v>
      </c>
      <c r="V115" s="232"/>
      <c r="W115" s="232">
        <v>600</v>
      </c>
      <c r="X115" s="247">
        <v>600</v>
      </c>
      <c r="Y115" s="232">
        <v>600</v>
      </c>
      <c r="Z115" s="232">
        <v>600</v>
      </c>
      <c r="AA115" s="76"/>
      <c r="AB115" s="232">
        <v>600</v>
      </c>
      <c r="AC115" s="247">
        <v>599.77800000000002</v>
      </c>
      <c r="AD115" s="76"/>
      <c r="AE115" s="232">
        <v>600</v>
      </c>
      <c r="AF115" s="247">
        <v>599.77800000000002</v>
      </c>
      <c r="AG115" s="76"/>
      <c r="AH115" s="110"/>
      <c r="AI115" s="76"/>
      <c r="AJ115" s="76"/>
      <c r="AK115" s="76"/>
      <c r="AL115" s="76"/>
      <c r="AM115" s="76"/>
      <c r="AN115" s="76"/>
      <c r="AO115" s="76"/>
      <c r="AP115" s="76"/>
      <c r="AQ115" s="76"/>
      <c r="AR115" s="76"/>
      <c r="AS115" s="76"/>
      <c r="AT115" s="76"/>
    </row>
    <row r="116" spans="3:46" s="119" customFormat="1" ht="30.95" customHeight="1">
      <c r="C116" s="100"/>
      <c r="D116" s="173" t="s">
        <v>21</v>
      </c>
      <c r="E116" s="228"/>
      <c r="F116" s="229">
        <v>120</v>
      </c>
      <c r="G116" s="230"/>
      <c r="H116" s="231"/>
      <c r="I116" s="232">
        <v>120</v>
      </c>
      <c r="J116" s="232">
        <v>120</v>
      </c>
      <c r="K116" s="232">
        <v>120</v>
      </c>
      <c r="L116" s="230"/>
      <c r="M116" s="232">
        <v>120</v>
      </c>
      <c r="N116" s="247">
        <v>120</v>
      </c>
      <c r="O116" s="232">
        <v>120</v>
      </c>
      <c r="P116" s="232">
        <v>120</v>
      </c>
      <c r="Q116" s="232"/>
      <c r="R116" s="232">
        <v>120</v>
      </c>
      <c r="S116" s="247">
        <v>120</v>
      </c>
      <c r="T116" s="232">
        <v>120</v>
      </c>
      <c r="U116" s="232">
        <v>120</v>
      </c>
      <c r="V116" s="232"/>
      <c r="W116" s="232">
        <v>120</v>
      </c>
      <c r="X116" s="247">
        <v>120</v>
      </c>
      <c r="Y116" s="232">
        <v>120</v>
      </c>
      <c r="Z116" s="232">
        <v>120</v>
      </c>
      <c r="AA116" s="76"/>
      <c r="AB116" s="232">
        <v>120</v>
      </c>
      <c r="AC116" s="247">
        <v>115.679</v>
      </c>
      <c r="AD116" s="76"/>
      <c r="AE116" s="232">
        <v>120</v>
      </c>
      <c r="AF116" s="247">
        <v>112.143</v>
      </c>
      <c r="AG116" s="76"/>
      <c r="AH116" s="110"/>
      <c r="AI116" s="76"/>
      <c r="AJ116" s="76"/>
      <c r="AK116" s="76"/>
      <c r="AL116" s="76"/>
      <c r="AM116" s="76"/>
      <c r="AN116" s="76"/>
      <c r="AO116" s="76"/>
      <c r="AP116" s="76"/>
      <c r="AQ116" s="76"/>
      <c r="AR116" s="76"/>
      <c r="AS116" s="76"/>
      <c r="AT116" s="76"/>
    </row>
    <row r="117" spans="3:46" s="119" customFormat="1" ht="30.95" customHeight="1">
      <c r="C117" s="100"/>
      <c r="D117" s="173" t="s">
        <v>57</v>
      </c>
      <c r="E117" s="228"/>
      <c r="F117" s="229">
        <v>660</v>
      </c>
      <c r="G117" s="230"/>
      <c r="H117" s="231"/>
      <c r="I117" s="232">
        <v>660</v>
      </c>
      <c r="J117" s="232">
        <v>660</v>
      </c>
      <c r="K117" s="232">
        <v>660</v>
      </c>
      <c r="L117" s="230"/>
      <c r="M117" s="232">
        <v>723</v>
      </c>
      <c r="N117" s="247">
        <v>689</v>
      </c>
      <c r="O117" s="232">
        <v>715</v>
      </c>
      <c r="P117" s="232">
        <v>666</v>
      </c>
      <c r="Q117" s="232"/>
      <c r="R117" s="232">
        <v>764</v>
      </c>
      <c r="S117" s="247">
        <v>676</v>
      </c>
      <c r="T117" s="232">
        <v>676</v>
      </c>
      <c r="U117" s="232">
        <v>676</v>
      </c>
      <c r="V117" s="232"/>
      <c r="W117" s="232">
        <v>803</v>
      </c>
      <c r="X117" s="247">
        <v>689</v>
      </c>
      <c r="Y117" s="232">
        <v>688</v>
      </c>
      <c r="Z117" s="232">
        <v>687</v>
      </c>
      <c r="AA117" s="76"/>
      <c r="AB117" s="232">
        <v>702</v>
      </c>
      <c r="AC117" s="247">
        <v>707</v>
      </c>
      <c r="AD117" s="76"/>
      <c r="AE117" s="232">
        <v>702</v>
      </c>
      <c r="AF117" s="247">
        <v>710</v>
      </c>
      <c r="AG117" s="76"/>
      <c r="AH117" s="110"/>
      <c r="AI117" s="76"/>
      <c r="AJ117" s="76"/>
      <c r="AK117" s="76"/>
      <c r="AL117" s="76"/>
      <c r="AM117" s="76"/>
      <c r="AN117" s="76"/>
      <c r="AO117" s="76"/>
      <c r="AP117" s="76"/>
      <c r="AQ117" s="76"/>
      <c r="AR117" s="76"/>
      <c r="AS117" s="76"/>
      <c r="AT117" s="76"/>
    </row>
    <row r="118" spans="3:46" s="119" customFormat="1" ht="30.95" customHeight="1">
      <c r="C118" s="100"/>
      <c r="D118" s="173" t="s">
        <v>22</v>
      </c>
      <c r="E118" s="228"/>
      <c r="F118" s="229">
        <v>0</v>
      </c>
      <c r="G118" s="230"/>
      <c r="H118" s="231"/>
      <c r="I118" s="232">
        <v>21</v>
      </c>
      <c r="J118" s="232">
        <v>43</v>
      </c>
      <c r="K118" s="232">
        <v>63</v>
      </c>
      <c r="L118" s="230"/>
      <c r="M118" s="232">
        <v>24</v>
      </c>
      <c r="N118" s="247">
        <v>25</v>
      </c>
      <c r="O118" s="232">
        <v>25</v>
      </c>
      <c r="P118" s="232">
        <v>98</v>
      </c>
      <c r="Q118" s="232"/>
      <c r="R118" s="232">
        <v>29</v>
      </c>
      <c r="S118" s="247">
        <v>59</v>
      </c>
      <c r="T118" s="232">
        <v>92</v>
      </c>
      <c r="U118" s="232">
        <v>127</v>
      </c>
      <c r="V118" s="232"/>
      <c r="W118" s="232">
        <v>36</v>
      </c>
      <c r="X118" s="247">
        <v>70</v>
      </c>
      <c r="Y118" s="232">
        <v>106</v>
      </c>
      <c r="Z118" s="232">
        <v>141.4</v>
      </c>
      <c r="AA118" s="76"/>
      <c r="AB118" s="232">
        <v>34.4</v>
      </c>
      <c r="AC118" s="247">
        <v>72.8</v>
      </c>
      <c r="AD118" s="76"/>
      <c r="AE118" s="232">
        <v>32.4</v>
      </c>
      <c r="AF118" s="247">
        <v>69.2</v>
      </c>
      <c r="AG118" s="76"/>
      <c r="AH118" s="110"/>
      <c r="AI118" s="76"/>
      <c r="AJ118" s="76"/>
      <c r="AK118" s="76"/>
      <c r="AL118" s="76"/>
      <c r="AM118" s="76"/>
      <c r="AN118" s="76"/>
      <c r="AO118" s="76"/>
      <c r="AP118" s="76"/>
      <c r="AQ118" s="76"/>
      <c r="AR118" s="76"/>
      <c r="AS118" s="76"/>
      <c r="AT118" s="76"/>
    </row>
    <row r="119" spans="3:46" s="119" customFormat="1" ht="30.95" customHeight="1">
      <c r="C119" s="100"/>
      <c r="D119" s="172" t="s">
        <v>23</v>
      </c>
      <c r="E119" s="228"/>
      <c r="F119" s="240">
        <v>1380</v>
      </c>
      <c r="G119" s="230"/>
      <c r="H119" s="231"/>
      <c r="I119" s="241">
        <v>1401</v>
      </c>
      <c r="J119" s="241">
        <v>1423</v>
      </c>
      <c r="K119" s="241">
        <v>1443</v>
      </c>
      <c r="L119" s="230"/>
      <c r="M119" s="241">
        <v>1467</v>
      </c>
      <c r="N119" s="251">
        <v>1435</v>
      </c>
      <c r="O119" s="241">
        <v>1460</v>
      </c>
      <c r="P119" s="241">
        <v>1484</v>
      </c>
      <c r="Q119" s="241"/>
      <c r="R119" s="241">
        <v>1513</v>
      </c>
      <c r="S119" s="251">
        <v>1455</v>
      </c>
      <c r="T119" s="241">
        <v>1488</v>
      </c>
      <c r="U119" s="241">
        <v>1523</v>
      </c>
      <c r="V119" s="241"/>
      <c r="W119" s="241">
        <v>1559</v>
      </c>
      <c r="X119" s="251">
        <v>1479</v>
      </c>
      <c r="Y119" s="241">
        <v>1514</v>
      </c>
      <c r="Z119" s="241">
        <v>1548.4</v>
      </c>
      <c r="AA119" s="76"/>
      <c r="AB119" s="241">
        <v>1456.4</v>
      </c>
      <c r="AC119" s="247">
        <v>1494.5730000000001</v>
      </c>
      <c r="AD119" s="76"/>
      <c r="AE119" s="241">
        <v>1454.4</v>
      </c>
      <c r="AF119" s="251">
        <v>1491.1210000000001</v>
      </c>
      <c r="AG119" s="76"/>
      <c r="AH119" s="110"/>
      <c r="AI119" s="76"/>
      <c r="AJ119" s="76"/>
      <c r="AK119" s="76"/>
      <c r="AL119" s="76"/>
      <c r="AM119" s="76"/>
      <c r="AN119" s="76"/>
      <c r="AO119" s="76"/>
      <c r="AP119" s="76"/>
      <c r="AQ119" s="76"/>
      <c r="AR119" s="76"/>
      <c r="AS119" s="76"/>
      <c r="AT119" s="76"/>
    </row>
    <row r="120" spans="3:46" s="83" customFormat="1" ht="12" customHeight="1">
      <c r="C120" s="84"/>
      <c r="D120" s="173"/>
      <c r="E120" s="202"/>
      <c r="F120" s="245"/>
      <c r="G120" s="202"/>
      <c r="H120" s="204"/>
      <c r="I120" s="211">
        <v>0</v>
      </c>
      <c r="J120" s="211">
        <v>0</v>
      </c>
      <c r="K120" s="211">
        <v>0</v>
      </c>
      <c r="L120" s="206"/>
      <c r="M120" s="211">
        <v>0</v>
      </c>
      <c r="N120" s="249">
        <v>0</v>
      </c>
      <c r="O120" s="211">
        <v>0</v>
      </c>
      <c r="P120" s="211">
        <v>0</v>
      </c>
      <c r="Q120" s="211"/>
      <c r="R120" s="211">
        <v>0</v>
      </c>
      <c r="S120" s="249">
        <v>0</v>
      </c>
      <c r="T120" s="211">
        <v>0</v>
      </c>
      <c r="U120" s="211"/>
      <c r="V120" s="211"/>
      <c r="W120" s="211"/>
      <c r="X120" s="249"/>
      <c r="Y120" s="211"/>
      <c r="Z120" s="211"/>
      <c r="AA120" s="76"/>
      <c r="AB120" s="211"/>
      <c r="AC120" s="249"/>
      <c r="AD120" s="76"/>
      <c r="AE120" s="211"/>
      <c r="AF120" s="249"/>
      <c r="AG120" s="76"/>
      <c r="AH120" s="110"/>
      <c r="AI120" s="76"/>
      <c r="AJ120" s="76"/>
      <c r="AK120" s="76"/>
      <c r="AL120" s="76"/>
      <c r="AM120" s="76"/>
      <c r="AN120" s="76"/>
      <c r="AO120" s="76"/>
      <c r="AP120" s="76"/>
      <c r="AQ120" s="76"/>
      <c r="AR120" s="76"/>
      <c r="AS120" s="76"/>
      <c r="AT120" s="76"/>
    </row>
    <row r="121" spans="3:46" s="119" customFormat="1" ht="30.95" customHeight="1">
      <c r="C121" s="100"/>
      <c r="D121" s="173" t="s">
        <v>68</v>
      </c>
      <c r="E121" s="228"/>
      <c r="F121" s="229">
        <v>120</v>
      </c>
      <c r="G121" s="230"/>
      <c r="H121" s="231"/>
      <c r="I121" s="232">
        <v>120</v>
      </c>
      <c r="J121" s="232">
        <v>120</v>
      </c>
      <c r="K121" s="232">
        <v>120</v>
      </c>
      <c r="L121" s="230"/>
      <c r="M121" s="232">
        <v>120</v>
      </c>
      <c r="N121" s="247">
        <v>120</v>
      </c>
      <c r="O121" s="232">
        <v>120</v>
      </c>
      <c r="P121" s="232">
        <v>100</v>
      </c>
      <c r="Q121" s="232"/>
      <c r="R121" s="232">
        <v>100</v>
      </c>
      <c r="S121" s="247">
        <v>80</v>
      </c>
      <c r="T121" s="232">
        <v>80</v>
      </c>
      <c r="U121" s="232">
        <v>60</v>
      </c>
      <c r="V121" s="232"/>
      <c r="W121" s="232">
        <v>60</v>
      </c>
      <c r="X121" s="247">
        <v>90</v>
      </c>
      <c r="Y121" s="232">
        <v>110</v>
      </c>
      <c r="Z121" s="232">
        <v>130</v>
      </c>
      <c r="AA121" s="76"/>
      <c r="AB121" s="232">
        <v>130</v>
      </c>
      <c r="AC121" s="247">
        <v>140.184</v>
      </c>
      <c r="AD121" s="76"/>
      <c r="AE121" s="232">
        <v>130</v>
      </c>
      <c r="AF121" s="247">
        <v>139.93600000000001</v>
      </c>
      <c r="AG121" s="76"/>
      <c r="AH121" s="110"/>
      <c r="AI121" s="76"/>
      <c r="AJ121" s="76"/>
      <c r="AK121" s="76"/>
      <c r="AL121" s="76"/>
      <c r="AM121" s="76"/>
      <c r="AN121" s="76"/>
      <c r="AO121" s="76"/>
      <c r="AP121" s="76"/>
      <c r="AQ121" s="76"/>
      <c r="AR121" s="76"/>
      <c r="AS121" s="76"/>
      <c r="AT121" s="76"/>
    </row>
    <row r="122" spans="3:46" s="119" customFormat="1" ht="30.95" customHeight="1">
      <c r="C122" s="100"/>
      <c r="D122" s="173" t="s">
        <v>191</v>
      </c>
      <c r="E122" s="228"/>
      <c r="F122" s="229"/>
      <c r="G122" s="230"/>
      <c r="H122" s="231"/>
      <c r="I122" s="232"/>
      <c r="J122" s="232"/>
      <c r="K122" s="232"/>
      <c r="L122" s="230"/>
      <c r="M122" s="232"/>
      <c r="N122" s="247"/>
      <c r="O122" s="232"/>
      <c r="P122" s="232"/>
      <c r="Q122" s="232"/>
      <c r="R122" s="232"/>
      <c r="S122" s="247"/>
      <c r="T122" s="232"/>
      <c r="U122" s="232"/>
      <c r="V122" s="232"/>
      <c r="W122" s="232"/>
      <c r="X122" s="247"/>
      <c r="Y122" s="232"/>
      <c r="Z122" s="232"/>
      <c r="AA122" s="76"/>
      <c r="AB122" s="232"/>
      <c r="AC122" s="247"/>
      <c r="AD122" s="76"/>
      <c r="AE122" s="232">
        <v>559</v>
      </c>
      <c r="AF122" s="247">
        <v>544.077</v>
      </c>
      <c r="AG122" s="76"/>
      <c r="AH122" s="110"/>
      <c r="AI122" s="76"/>
      <c r="AJ122" s="76"/>
      <c r="AK122" s="76"/>
      <c r="AL122" s="76"/>
      <c r="AM122" s="76"/>
      <c r="AN122" s="76"/>
      <c r="AO122" s="76"/>
      <c r="AP122" s="76"/>
      <c r="AQ122" s="76"/>
      <c r="AR122" s="76"/>
      <c r="AS122" s="76"/>
      <c r="AT122" s="76"/>
    </row>
    <row r="123" spans="3:46" s="119" customFormat="1" ht="30.95" customHeight="1">
      <c r="C123" s="100"/>
      <c r="D123" s="173" t="s">
        <v>192</v>
      </c>
      <c r="E123" s="228"/>
      <c r="F123" s="229"/>
      <c r="G123" s="230"/>
      <c r="H123" s="231"/>
      <c r="I123" s="232"/>
      <c r="J123" s="232"/>
      <c r="K123" s="232"/>
      <c r="L123" s="230"/>
      <c r="M123" s="232"/>
      <c r="N123" s="247"/>
      <c r="O123" s="232"/>
      <c r="P123" s="232"/>
      <c r="Q123" s="232"/>
      <c r="R123" s="232"/>
      <c r="S123" s="247"/>
      <c r="T123" s="232"/>
      <c r="U123" s="232"/>
      <c r="V123" s="232"/>
      <c r="W123" s="232"/>
      <c r="X123" s="247"/>
      <c r="Y123" s="232"/>
      <c r="Z123" s="232"/>
      <c r="AA123" s="76"/>
      <c r="AB123" s="232"/>
      <c r="AC123" s="247"/>
      <c r="AD123" s="76"/>
      <c r="AE123" s="232">
        <v>110</v>
      </c>
      <c r="AF123" s="247">
        <v>104.7</v>
      </c>
      <c r="AG123" s="76"/>
      <c r="AH123" s="110"/>
      <c r="AI123" s="76"/>
      <c r="AJ123" s="76"/>
      <c r="AK123" s="76"/>
      <c r="AL123" s="76"/>
      <c r="AM123" s="76"/>
      <c r="AN123" s="76"/>
      <c r="AO123" s="76"/>
      <c r="AP123" s="76"/>
      <c r="AQ123" s="76"/>
      <c r="AR123" s="76"/>
      <c r="AS123" s="76"/>
      <c r="AT123" s="76"/>
    </row>
    <row r="124" spans="3:46" s="119" customFormat="1" ht="30.95" customHeight="1">
      <c r="C124" s="100"/>
      <c r="D124" s="173" t="s">
        <v>193</v>
      </c>
      <c r="E124" s="228"/>
      <c r="F124" s="229"/>
      <c r="G124" s="230"/>
      <c r="H124" s="231"/>
      <c r="I124" s="232"/>
      <c r="J124" s="232"/>
      <c r="K124" s="232"/>
      <c r="L124" s="230"/>
      <c r="M124" s="232"/>
      <c r="N124" s="247"/>
      <c r="O124" s="232"/>
      <c r="P124" s="232"/>
      <c r="Q124" s="232"/>
      <c r="R124" s="232"/>
      <c r="S124" s="247"/>
      <c r="T124" s="232"/>
      <c r="U124" s="232"/>
      <c r="V124" s="232"/>
      <c r="W124" s="232"/>
      <c r="X124" s="247"/>
      <c r="Y124" s="232"/>
      <c r="Z124" s="232"/>
      <c r="AA124" s="76"/>
      <c r="AB124" s="232">
        <v>40</v>
      </c>
      <c r="AC124" s="247">
        <v>40.366</v>
      </c>
      <c r="AD124" s="76"/>
      <c r="AE124" s="232">
        <v>40</v>
      </c>
      <c r="AF124" s="247">
        <v>40.262</v>
      </c>
      <c r="AG124" s="76"/>
      <c r="AH124" s="110"/>
      <c r="AI124" s="76"/>
      <c r="AJ124" s="76"/>
      <c r="AK124" s="76"/>
      <c r="AL124" s="76"/>
      <c r="AM124" s="76"/>
      <c r="AN124" s="76"/>
      <c r="AO124" s="76"/>
      <c r="AP124" s="76"/>
      <c r="AQ124" s="76"/>
      <c r="AR124" s="76"/>
      <c r="AS124" s="76"/>
      <c r="AT124" s="76"/>
    </row>
    <row r="125" spans="3:46" s="119" customFormat="1" ht="30.95" customHeight="1">
      <c r="C125" s="100"/>
      <c r="D125" s="173" t="s">
        <v>24</v>
      </c>
      <c r="E125" s="228"/>
      <c r="F125" s="229">
        <v>0</v>
      </c>
      <c r="G125" s="230"/>
      <c r="H125" s="231"/>
      <c r="I125" s="232">
        <v>-17</v>
      </c>
      <c r="J125" s="232">
        <v>-60</v>
      </c>
      <c r="K125" s="232">
        <v>-72</v>
      </c>
      <c r="L125" s="230"/>
      <c r="M125" s="232">
        <v>-87</v>
      </c>
      <c r="N125" s="247">
        <v>-37</v>
      </c>
      <c r="O125" s="232">
        <v>-59</v>
      </c>
      <c r="P125" s="232">
        <v>-65</v>
      </c>
      <c r="Q125" s="232"/>
      <c r="R125" s="232">
        <v>-81</v>
      </c>
      <c r="S125" s="247">
        <v>-22</v>
      </c>
      <c r="T125" s="232">
        <v>-16</v>
      </c>
      <c r="U125" s="232">
        <v>-14</v>
      </c>
      <c r="V125" s="232"/>
      <c r="W125" s="232">
        <v>-51</v>
      </c>
      <c r="X125" s="247">
        <v>-11</v>
      </c>
      <c r="Y125" s="232">
        <v>-45</v>
      </c>
      <c r="Z125" s="232">
        <v>-81.8</v>
      </c>
      <c r="AA125" s="76"/>
      <c r="AB125" s="232">
        <v>-152</v>
      </c>
      <c r="AC125" s="247">
        <v>-84.828999999999994</v>
      </c>
      <c r="AD125" s="76"/>
      <c r="AE125" s="232">
        <v>-152</v>
      </c>
      <c r="AF125" s="247">
        <v>-84.828999999999994</v>
      </c>
      <c r="AG125" s="76"/>
      <c r="AH125" s="110"/>
      <c r="AI125" s="76"/>
      <c r="AJ125" s="76"/>
      <c r="AK125" s="76"/>
      <c r="AL125" s="76"/>
      <c r="AM125" s="76"/>
      <c r="AN125" s="76"/>
      <c r="AO125" s="76"/>
      <c r="AP125" s="76"/>
      <c r="AQ125" s="76"/>
      <c r="AR125" s="76"/>
      <c r="AS125" s="76"/>
      <c r="AT125" s="76"/>
    </row>
    <row r="126" spans="3:46" s="119" customFormat="1" ht="30.95" customHeight="1">
      <c r="C126" s="100"/>
      <c r="D126" s="172" t="s">
        <v>25</v>
      </c>
      <c r="E126" s="228"/>
      <c r="F126" s="240">
        <v>120</v>
      </c>
      <c r="G126" s="230"/>
      <c r="H126" s="231"/>
      <c r="I126" s="241">
        <v>103</v>
      </c>
      <c r="J126" s="241">
        <v>60</v>
      </c>
      <c r="K126" s="241">
        <v>48</v>
      </c>
      <c r="L126" s="230"/>
      <c r="M126" s="241">
        <v>33</v>
      </c>
      <c r="N126" s="251">
        <v>82</v>
      </c>
      <c r="O126" s="241">
        <v>61</v>
      </c>
      <c r="P126" s="241">
        <v>34</v>
      </c>
      <c r="Q126" s="241"/>
      <c r="R126" s="241">
        <v>19</v>
      </c>
      <c r="S126" s="251">
        <v>57</v>
      </c>
      <c r="T126" s="241">
        <v>64</v>
      </c>
      <c r="U126" s="241">
        <v>46</v>
      </c>
      <c r="V126" s="241"/>
      <c r="W126" s="241">
        <v>9</v>
      </c>
      <c r="X126" s="251">
        <v>79</v>
      </c>
      <c r="Y126" s="241">
        <v>65</v>
      </c>
      <c r="Z126" s="241">
        <v>48.2</v>
      </c>
      <c r="AA126" s="76"/>
      <c r="AB126" s="241">
        <v>18</v>
      </c>
      <c r="AC126" s="251">
        <v>95.721000000000018</v>
      </c>
      <c r="AD126" s="76"/>
      <c r="AE126" s="241">
        <v>686</v>
      </c>
      <c r="AF126" s="251">
        <v>744.14600000000019</v>
      </c>
      <c r="AG126" s="76"/>
      <c r="AH126" s="110"/>
      <c r="AI126" s="76"/>
      <c r="AJ126" s="76"/>
      <c r="AK126" s="76"/>
      <c r="AL126" s="76"/>
      <c r="AM126" s="76"/>
      <c r="AN126" s="76"/>
      <c r="AO126" s="76"/>
      <c r="AP126" s="76"/>
      <c r="AQ126" s="76"/>
      <c r="AR126" s="76"/>
      <c r="AS126" s="76"/>
      <c r="AT126" s="76"/>
    </row>
    <row r="127" spans="3:46" s="83" customFormat="1" ht="12" customHeight="1">
      <c r="C127" s="84"/>
      <c r="D127" s="173"/>
      <c r="E127" s="202"/>
      <c r="F127" s="245">
        <v>0</v>
      </c>
      <c r="G127" s="202"/>
      <c r="H127" s="204"/>
      <c r="I127" s="211">
        <v>0</v>
      </c>
      <c r="J127" s="211">
        <v>0</v>
      </c>
      <c r="K127" s="211">
        <v>0</v>
      </c>
      <c r="L127" s="206"/>
      <c r="M127" s="211">
        <v>0</v>
      </c>
      <c r="N127" s="249">
        <v>0</v>
      </c>
      <c r="O127" s="211">
        <v>0</v>
      </c>
      <c r="P127" s="211">
        <v>0</v>
      </c>
      <c r="Q127" s="211"/>
      <c r="R127" s="211">
        <v>0</v>
      </c>
      <c r="S127" s="249">
        <v>0</v>
      </c>
      <c r="T127" s="211">
        <v>0</v>
      </c>
      <c r="U127" s="211"/>
      <c r="V127" s="211"/>
      <c r="W127" s="211"/>
      <c r="X127" s="249"/>
      <c r="Y127" s="211"/>
      <c r="Z127" s="211"/>
      <c r="AA127" s="76"/>
      <c r="AB127" s="211"/>
      <c r="AC127" s="249"/>
      <c r="AD127" s="76"/>
      <c r="AE127" s="211"/>
      <c r="AF127" s="249"/>
      <c r="AG127" s="76"/>
      <c r="AH127" s="110"/>
      <c r="AI127" s="76"/>
      <c r="AJ127" s="76"/>
      <c r="AK127" s="76"/>
      <c r="AL127" s="76"/>
      <c r="AM127" s="76"/>
      <c r="AN127" s="76"/>
      <c r="AO127" s="76"/>
      <c r="AP127" s="76"/>
      <c r="AQ127" s="76"/>
      <c r="AR127" s="76"/>
      <c r="AS127" s="76"/>
      <c r="AT127" s="76"/>
    </row>
    <row r="128" spans="3:46" s="119" customFormat="1" ht="30.95" customHeight="1">
      <c r="C128" s="101"/>
      <c r="D128" s="237" t="s">
        <v>26</v>
      </c>
      <c r="E128" s="228"/>
      <c r="F128" s="238">
        <v>1500</v>
      </c>
      <c r="G128" s="230"/>
      <c r="H128" s="231"/>
      <c r="I128" s="239">
        <v>1504</v>
      </c>
      <c r="J128" s="239">
        <v>1483</v>
      </c>
      <c r="K128" s="239">
        <v>1491</v>
      </c>
      <c r="L128" s="230"/>
      <c r="M128" s="239">
        <v>1500</v>
      </c>
      <c r="N128" s="250">
        <v>1517</v>
      </c>
      <c r="O128" s="239">
        <v>1521</v>
      </c>
      <c r="P128" s="239">
        <v>1518</v>
      </c>
      <c r="Q128" s="239"/>
      <c r="R128" s="239">
        <v>1532</v>
      </c>
      <c r="S128" s="250">
        <v>1512</v>
      </c>
      <c r="T128" s="239">
        <v>1552</v>
      </c>
      <c r="U128" s="239">
        <v>1568</v>
      </c>
      <c r="V128" s="239"/>
      <c r="W128" s="239">
        <v>1568</v>
      </c>
      <c r="X128" s="250">
        <v>1558</v>
      </c>
      <c r="Y128" s="239">
        <v>1579</v>
      </c>
      <c r="Z128" s="239">
        <v>1596.6000000000001</v>
      </c>
      <c r="AA128" s="76"/>
      <c r="AB128" s="239">
        <v>1475</v>
      </c>
      <c r="AC128" s="250">
        <v>1590.2940000000001</v>
      </c>
      <c r="AD128" s="76"/>
      <c r="AE128" s="239">
        <v>2141</v>
      </c>
      <c r="AF128" s="250">
        <v>2235.2670000000003</v>
      </c>
      <c r="AG128" s="76"/>
      <c r="AH128" s="110"/>
      <c r="AI128" s="76"/>
      <c r="AJ128" s="76"/>
      <c r="AK128" s="76"/>
      <c r="AL128" s="76"/>
      <c r="AM128" s="76"/>
      <c r="AN128" s="76"/>
      <c r="AO128" s="76"/>
      <c r="AP128" s="76"/>
      <c r="AQ128" s="76"/>
      <c r="AR128" s="76"/>
      <c r="AS128" s="76"/>
      <c r="AT128" s="76"/>
    </row>
    <row r="129" spans="3:46" s="119" customFormat="1" ht="12" customHeight="1">
      <c r="C129" s="100"/>
      <c r="D129" s="227"/>
      <c r="E129" s="102"/>
      <c r="F129" s="103"/>
      <c r="G129" s="102"/>
      <c r="H129" s="103"/>
      <c r="I129" s="103"/>
      <c r="J129" s="103"/>
      <c r="K129" s="103"/>
      <c r="L129" s="102"/>
      <c r="M129" s="103"/>
      <c r="N129" s="103"/>
      <c r="O129" s="103"/>
      <c r="P129" s="103"/>
      <c r="Q129" s="103"/>
      <c r="R129" s="103"/>
      <c r="S129" s="103"/>
      <c r="T129" s="103"/>
      <c r="U129" s="103"/>
      <c r="V129" s="103"/>
      <c r="W129" s="103"/>
      <c r="X129" s="103"/>
      <c r="Y129" s="103"/>
      <c r="Z129" s="103"/>
      <c r="AA129" s="76"/>
      <c r="AB129" s="103"/>
      <c r="AC129" s="103"/>
      <c r="AD129" s="76"/>
      <c r="AE129" s="103"/>
      <c r="AF129" s="103"/>
      <c r="AG129" s="76"/>
      <c r="AH129" s="76"/>
      <c r="AI129" s="76"/>
      <c r="AJ129" s="76"/>
      <c r="AK129" s="76"/>
      <c r="AL129" s="76"/>
      <c r="AM129" s="76"/>
      <c r="AN129" s="76"/>
      <c r="AO129" s="76"/>
      <c r="AP129" s="76"/>
      <c r="AQ129" s="76"/>
      <c r="AR129" s="76"/>
      <c r="AS129" s="76"/>
      <c r="AT129" s="76"/>
    </row>
    <row r="130" spans="3:46" s="120" customFormat="1" ht="26.25" customHeight="1">
      <c r="C130" s="104"/>
      <c r="D130" s="242" t="s">
        <v>64</v>
      </c>
      <c r="E130" s="243"/>
      <c r="F130" s="244" t="s">
        <v>223</v>
      </c>
      <c r="G130" s="244"/>
      <c r="H130" s="244" t="s">
        <v>223</v>
      </c>
      <c r="I130" s="244">
        <v>2.9855072463768115</v>
      </c>
      <c r="J130" s="244">
        <v>0.84388185654008441</v>
      </c>
      <c r="K130" s="244">
        <v>0.44362292051756008</v>
      </c>
      <c r="L130" s="244" t="e">
        <v>#DIV/0!</v>
      </c>
      <c r="M130" s="244">
        <v>0.84832904884318772</v>
      </c>
      <c r="N130" s="244">
        <v>1.0288582183186952</v>
      </c>
      <c r="O130" s="244">
        <v>0.50247116968698513</v>
      </c>
      <c r="P130" s="244">
        <v>0.20782396088019561</v>
      </c>
      <c r="Q130" s="244"/>
      <c r="R130" s="244">
        <v>0.42889390519187359</v>
      </c>
      <c r="S130" s="244">
        <v>0.62913907284768211</v>
      </c>
      <c r="T130" s="244">
        <v>0.4610951008645533</v>
      </c>
      <c r="U130" s="244">
        <v>0.23958333333333329</v>
      </c>
      <c r="V130" s="244"/>
      <c r="W130" s="244">
        <v>0.16274864376130199</v>
      </c>
      <c r="X130" s="244">
        <v>0.73420074349442388</v>
      </c>
      <c r="Y130" s="244">
        <v>0.30036968576709799</v>
      </c>
      <c r="Z130" s="244">
        <v>0.2237593426489021</v>
      </c>
      <c r="AA130" s="244"/>
      <c r="AB130" s="244">
        <v>8.3889489579061186E-2</v>
      </c>
      <c r="AC130" s="244">
        <v>0.42535104870245294</v>
      </c>
      <c r="AD130" s="244"/>
      <c r="AE130" s="244">
        <v>2.0712310237799065</v>
      </c>
      <c r="AF130" s="244">
        <v>2.1653552930221736</v>
      </c>
      <c r="AG130" s="244"/>
      <c r="AH130" s="76"/>
      <c r="AI130" s="76"/>
      <c r="AJ130" s="76"/>
      <c r="AK130" s="76"/>
      <c r="AL130" s="76"/>
      <c r="AM130" s="76"/>
      <c r="AN130" s="76"/>
      <c r="AO130" s="76"/>
      <c r="AP130" s="76"/>
      <c r="AQ130" s="76"/>
      <c r="AR130" s="76"/>
      <c r="AS130" s="76"/>
      <c r="AT130" s="76"/>
    </row>
    <row r="131" spans="3:46" s="120" customFormat="1" ht="24.75" customHeight="1">
      <c r="C131" s="102"/>
      <c r="D131" s="121"/>
      <c r="E131" s="72"/>
      <c r="F131" s="122"/>
      <c r="G131" s="72"/>
      <c r="H131" s="122"/>
      <c r="I131" s="122"/>
      <c r="J131" s="122"/>
      <c r="K131" s="122"/>
      <c r="L131" s="73"/>
      <c r="M131" s="122"/>
      <c r="N131" s="122"/>
      <c r="O131" s="122"/>
      <c r="P131" s="122"/>
      <c r="Q131" s="122"/>
      <c r="R131" s="122"/>
      <c r="S131" s="122"/>
      <c r="T131" s="122"/>
      <c r="U131" s="122"/>
      <c r="V131" s="122"/>
      <c r="W131" s="122"/>
      <c r="X131" s="122"/>
      <c r="Y131" s="122"/>
      <c r="Z131" s="122"/>
      <c r="AA131" s="76"/>
      <c r="AB131" s="122"/>
      <c r="AC131" s="122"/>
      <c r="AD131" s="76"/>
      <c r="AE131" s="122"/>
      <c r="AF131" s="122"/>
      <c r="AG131" s="76"/>
      <c r="AH131" s="76"/>
      <c r="AI131" s="76"/>
      <c r="AJ131" s="76"/>
      <c r="AK131" s="76"/>
      <c r="AL131" s="76"/>
      <c r="AM131" s="76"/>
      <c r="AN131" s="76"/>
      <c r="AO131" s="76"/>
      <c r="AP131" s="76"/>
      <c r="AQ131" s="76"/>
      <c r="AR131" s="76"/>
      <c r="AS131" s="76"/>
      <c r="AT131" s="76"/>
    </row>
    <row r="132" spans="3:46" ht="21.75" customHeight="1">
      <c r="G132" s="315"/>
      <c r="H132" s="315"/>
      <c r="I132" s="315"/>
      <c r="J132" s="315"/>
      <c r="K132" s="315"/>
      <c r="L132" s="315"/>
      <c r="M132" s="315"/>
      <c r="N132" s="315"/>
      <c r="O132" s="315"/>
      <c r="P132" s="315"/>
      <c r="Q132" s="315"/>
      <c r="R132" s="315"/>
      <c r="S132" s="315"/>
      <c r="T132" s="315"/>
      <c r="U132" s="315"/>
      <c r="V132" s="315"/>
      <c r="W132" s="315"/>
      <c r="X132" s="315"/>
      <c r="Y132" s="315"/>
      <c r="Z132" s="315"/>
      <c r="AA132" s="315"/>
      <c r="AB132" s="315"/>
      <c r="AC132" s="315"/>
      <c r="AD132" s="315"/>
      <c r="AE132" s="315"/>
      <c r="AF132" s="315"/>
      <c r="AG132" s="315"/>
      <c r="AH132" s="315"/>
    </row>
    <row r="133" spans="3:46">
      <c r="E133" s="123"/>
      <c r="F133" s="123"/>
      <c r="G133" s="123"/>
      <c r="H133" s="123"/>
      <c r="I133" s="123"/>
      <c r="J133" s="123"/>
      <c r="K133" s="123"/>
      <c r="L133" s="123"/>
      <c r="M133" s="123"/>
      <c r="N133" s="123"/>
      <c r="O133" s="123"/>
      <c r="P133" s="123"/>
      <c r="Q133" s="123"/>
      <c r="R133" s="123"/>
      <c r="S133" s="123"/>
      <c r="T133" s="123"/>
      <c r="U133" s="123"/>
      <c r="V133" s="123"/>
      <c r="W133" s="123"/>
      <c r="X133" s="123"/>
      <c r="Y133" s="123"/>
      <c r="Z133" s="123"/>
      <c r="AB133" s="123"/>
      <c r="AC133" s="123"/>
      <c r="AE133" s="123"/>
      <c r="AF133" s="123"/>
    </row>
    <row r="134" spans="3:46">
      <c r="E134" s="123"/>
      <c r="F134" s="123"/>
      <c r="G134" s="123"/>
      <c r="H134" s="123"/>
      <c r="I134" s="123"/>
      <c r="J134" s="123"/>
      <c r="K134" s="123"/>
      <c r="L134" s="123"/>
      <c r="M134" s="123"/>
      <c r="N134" s="123"/>
      <c r="O134" s="123"/>
      <c r="P134" s="123"/>
      <c r="Q134" s="123"/>
      <c r="R134" s="123"/>
      <c r="S134" s="123"/>
      <c r="T134" s="123"/>
      <c r="U134" s="123"/>
      <c r="V134" s="123"/>
      <c r="W134" s="123"/>
      <c r="X134" s="123"/>
      <c r="Y134" s="123"/>
      <c r="Z134" s="123"/>
      <c r="AB134" s="123"/>
      <c r="AC134" s="123"/>
      <c r="AE134" s="123"/>
      <c r="AF134" s="123"/>
    </row>
    <row r="135" spans="3:46">
      <c r="E135" s="124"/>
      <c r="F135" s="124"/>
      <c r="G135" s="124"/>
      <c r="H135" s="124"/>
      <c r="I135" s="124"/>
      <c r="J135" s="124"/>
      <c r="K135" s="124"/>
      <c r="L135" s="125"/>
      <c r="M135" s="124"/>
      <c r="N135" s="124"/>
      <c r="O135" s="124"/>
      <c r="P135" s="124"/>
      <c r="Q135" s="125"/>
      <c r="R135" s="124"/>
      <c r="S135" s="124"/>
      <c r="T135" s="124"/>
      <c r="U135" s="124"/>
      <c r="V135" s="125"/>
      <c r="W135" s="124"/>
      <c r="X135" s="124"/>
      <c r="Y135" s="124"/>
      <c r="Z135" s="124"/>
      <c r="AB135" s="124"/>
      <c r="AC135" s="124"/>
      <c r="AE135" s="124"/>
      <c r="AF135" s="124"/>
    </row>
    <row r="148" spans="12:12">
      <c r="L148" s="76"/>
    </row>
  </sheetData>
  <customSheetViews>
    <customSheetView guid="{71B0A4DF-A151-4888-AD28-56A1189DEF7A}" scale="91" showPageBreaks="1" showGridLines="0" printArea="1" view="pageBreakPreview">
      <selection activeCell="H113" sqref="H113"/>
      <rowBreaks count="3" manualBreakCount="3">
        <brk id="26" max="19" man="1"/>
        <brk id="50" max="19" man="1"/>
        <brk id="80" max="19" man="1"/>
      </rowBreaks>
      <colBreaks count="1" manualBreakCount="1">
        <brk id="15" max="110" man="1"/>
      </colBreaks>
      <pageMargins left="0.70866141732283472" right="0.70866141732283472" top="0.74803149606299213" bottom="0.74803149606299213" header="0.31496062992125984" footer="0.31496062992125984"/>
      <pageSetup paperSize="9" scale="92" fitToHeight="0" orientation="landscape" r:id="rId1"/>
    </customSheetView>
    <customSheetView guid="{1D0196E2-DA44-4DB7-9EF7-BDF396FFCB9E}" showPageBreaks="1" showGridLines="0" fitToPage="1" printArea="1" view="pageBreakPreview" topLeftCell="A28">
      <pane xSplit="2" topLeftCell="E1" activePane="topRight" state="frozenSplit"/>
      <selection pane="topRight" activeCell="I32" sqref="I32:I33"/>
      <rowBreaks count="3" manualBreakCount="3">
        <brk id="27" max="19" man="1"/>
        <brk id="51" max="19" man="1"/>
        <brk id="80" max="19" man="1"/>
      </rowBreaks>
      <pageMargins left="0.7" right="0.7" top="0.75" bottom="0.75" header="0.3" footer="0.3"/>
      <pageSetup paperSize="9" scale="75" fitToHeight="0" orientation="landscape" r:id="rId2"/>
    </customSheetView>
    <customSheetView guid="{CD2548A9-7BE4-4403-91CD-580D6B673AE0}" showPageBreaks="1" showGridLines="0" fitToPage="1" printArea="1" view="pageBreakPreview" topLeftCell="A3">
      <pane xSplit="2" topLeftCell="C1" activePane="topRight" state="frozenSplit"/>
      <selection pane="topRight" activeCell="G15" sqref="G15"/>
      <rowBreaks count="3" manualBreakCount="3">
        <brk id="27" max="17" man="1"/>
        <brk id="51" max="17" man="1"/>
        <brk id="79" max="17" man="1"/>
      </rowBreaks>
      <pageMargins left="0.7" right="0.7" top="0.75" bottom="0.75" header="0.3" footer="0.3"/>
      <pageSetup paperSize="9" scale="81" fitToHeight="0" orientation="landscape" r:id="rId3"/>
    </customSheetView>
    <customSheetView guid="{E2060345-10C5-44A3-95E0-67544A309E3C}" scale="130" showPageBreaks="1" showGridLines="0" printArea="1" view="pageBreakPreview">
      <selection activeCell="O7" sqref="O7:O21"/>
      <rowBreaks count="4" manualBreakCount="4">
        <brk id="26" max="16" man="1"/>
        <brk id="50" max="16" man="1"/>
        <brk id="80" max="16" man="1"/>
        <brk id="112" max="16" man="1"/>
      </rowBreaks>
      <pageMargins left="0.70866141732283472" right="0.70866141732283472" top="0.74803149606299213" bottom="0.74803149606299213" header="0.31496062992125984" footer="0.31496062992125984"/>
      <pageSetup paperSize="9" scale="92" fitToHeight="0" orientation="landscape" r:id="rId4"/>
    </customSheetView>
    <customSheetView guid="{7897F2C7-20A9-4961-B617-DBAAC333AF50}" showGridLines="0">
      <selection activeCell="B4" sqref="B4:O25"/>
      <pageMargins left="0.7" right="0.7" top="0.75" bottom="0.75" header="0.3" footer="0.3"/>
      <pageSetup paperSize="9" orientation="portrait" r:id="rId5"/>
    </customSheetView>
    <customSheetView guid="{CFBB7BCF-3C34-4D65-B7CB-B5BDEC1FB4F5}" showPageBreaks="1" showGridLines="0" fitToPage="1" printArea="1" view="pageBreakPreview">
      <pane xSplit="2" topLeftCell="C1" activePane="topRight" state="frozenSplit"/>
      <selection pane="topRight" activeCell="R6" sqref="R6"/>
      <rowBreaks count="3" manualBreakCount="3">
        <brk id="27" max="17" man="1"/>
        <brk id="51" max="17" man="1"/>
        <brk id="79" max="17" man="1"/>
      </rowBreaks>
      <pageMargins left="0.7" right="0.7" top="0.75" bottom="0.75" header="0.3" footer="0.3"/>
      <pageSetup paperSize="9" scale="81" fitToHeight="0" orientation="landscape" r:id="rId6"/>
    </customSheetView>
    <customSheetView guid="{69535C21-9FE6-49FF-8C76-DB202AC4DC8D}" showPageBreaks="1" showGridLines="0" fitToPage="1" printArea="1" view="pageBreakPreview" topLeftCell="A22">
      <pane xSplit="2" topLeftCell="C1" activePane="topRight" state="frozenSplit"/>
      <selection pane="topRight" activeCell="T38" sqref="T38"/>
      <rowBreaks count="3" manualBreakCount="3">
        <brk id="27" max="17" man="1"/>
        <brk id="51" max="17" man="1"/>
        <brk id="79" max="17" man="1"/>
      </rowBreaks>
      <pageMargins left="0.7" right="0.7" top="0.75" bottom="0.75" header="0.3" footer="0.3"/>
      <pageSetup paperSize="9" scale="86" fitToHeight="0" orientation="landscape" r:id="rId7"/>
    </customSheetView>
    <customSheetView guid="{FC2EDFC3-A93C-4477-93AF-27C0C0201BDE}" scale="115" showPageBreaks="1" showGridLines="0" fitToPage="1" printArea="1" hiddenRows="1" view="pageBreakPreview" topLeftCell="V1">
      <selection activeCell="V7" sqref="V7:Y7"/>
      <rowBreaks count="3" manualBreakCount="3">
        <brk id="26" max="24" man="1"/>
        <brk id="52" max="24" man="1"/>
        <brk id="80" max="24" man="1"/>
      </rowBreaks>
      <pageMargins left="0.31496062992125984" right="0.31496062992125984" top="0.74803149606299213" bottom="0.35433070866141736" header="0" footer="0"/>
      <printOptions horizontalCentered="1"/>
      <pageSetup paperSize="9" scale="59" fitToHeight="0" orientation="landscape" r:id="rId8"/>
    </customSheetView>
  </customSheetViews>
  <mergeCells count="1">
    <mergeCell ref="D2:F2"/>
  </mergeCells>
  <printOptions horizontalCentered="1"/>
  <pageMargins left="0.31496062992125984" right="0.31496062992125984" top="0.74803149606299213" bottom="0.35433070866141736" header="0" footer="0"/>
  <pageSetup paperSize="9" scale="48" fitToHeight="0" orientation="landscape" r:id="rId9"/>
  <rowBreaks count="3" manualBreakCount="3">
    <brk id="29" min="1" max="28" man="1"/>
    <brk id="56" min="1" max="28" man="1"/>
    <brk id="93" min="1" max="28" man="1"/>
  </rowBreaks>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4"/>
  <sheetViews>
    <sheetView showGridLines="0" zoomScale="70" zoomScaleNormal="70" zoomScaleSheetLayoutView="70" workbookViewId="0">
      <selection activeCell="AB16" sqref="AB16"/>
    </sheetView>
  </sheetViews>
  <sheetFormatPr defaultColWidth="9.140625" defaultRowHeight="15"/>
  <cols>
    <col min="1" max="1" width="2.7109375" style="69" customWidth="1"/>
    <col min="2" max="2" width="27.85546875" style="69" customWidth="1"/>
    <col min="3" max="3" width="1.42578125" style="54" customWidth="1"/>
    <col min="4" max="4" width="9.28515625" style="54" customWidth="1"/>
    <col min="5" max="5" width="9.28515625" style="69" customWidth="1"/>
    <col min="6" max="7" width="9.28515625" style="54" customWidth="1"/>
    <col min="8" max="8" width="1.5703125" style="54" customWidth="1"/>
    <col min="9" max="9" width="9.28515625" style="54" customWidth="1"/>
    <col min="10" max="10" width="9.28515625" style="69" customWidth="1"/>
    <col min="11" max="12" width="9.28515625" style="54" customWidth="1"/>
    <col min="13" max="13" width="1.5703125" style="54" customWidth="1"/>
    <col min="14" max="14" width="9.28515625" style="54" customWidth="1"/>
    <col min="15" max="15" width="9.28515625" style="69" customWidth="1"/>
    <col min="16" max="17" width="9.28515625" style="54" customWidth="1"/>
    <col min="18" max="18" width="1.5703125" style="54" customWidth="1"/>
    <col min="19" max="19" width="9.28515625" style="54" customWidth="1"/>
    <col min="20" max="20" width="9.28515625" style="69" customWidth="1"/>
    <col min="21" max="22" width="10.5703125" style="54" customWidth="1"/>
    <col min="23" max="23" width="1.5703125" style="54" customWidth="1"/>
    <col min="24" max="24" width="9.28515625" style="54" customWidth="1"/>
    <col min="25" max="25" width="9.28515625" style="69" customWidth="1"/>
    <col min="26" max="26" width="6.42578125" style="69" customWidth="1"/>
    <col min="27" max="27" width="13.7109375" style="69" customWidth="1"/>
    <col min="28" max="16384" width="9.140625" style="69"/>
  </cols>
  <sheetData>
    <row r="1" spans="1:38" customFormat="1" ht="8.25" customHeight="1">
      <c r="A1" s="55"/>
      <c r="B1" s="55"/>
      <c r="C1" s="54"/>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row>
    <row r="2" spans="1:38" customFormat="1" ht="18.75" customHeight="1">
      <c r="B2" s="253" t="s">
        <v>127</v>
      </c>
      <c r="C2" s="253"/>
      <c r="D2" s="255"/>
      <c r="E2" s="254"/>
      <c r="F2" s="255"/>
      <c r="G2" s="255"/>
      <c r="H2" s="256"/>
      <c r="I2" s="255"/>
      <c r="J2" s="254"/>
      <c r="K2" s="255"/>
      <c r="L2" s="255"/>
      <c r="M2" s="256"/>
      <c r="N2" s="255"/>
      <c r="O2" s="254"/>
      <c r="P2" s="255"/>
      <c r="Q2" s="255"/>
      <c r="R2" s="256"/>
      <c r="S2" s="255"/>
      <c r="T2" s="254"/>
      <c r="U2" s="255"/>
      <c r="V2" s="255"/>
      <c r="W2" s="256"/>
      <c r="X2" s="255"/>
      <c r="Y2" s="254"/>
      <c r="Z2" s="76"/>
      <c r="AA2" s="76"/>
      <c r="AB2" s="76"/>
    </row>
    <row r="3" spans="1:38" s="58" customFormat="1" ht="24.6" customHeight="1">
      <c r="A3" s="57"/>
      <c r="B3" s="305"/>
      <c r="C3" s="306"/>
      <c r="D3" s="307" t="s">
        <v>128</v>
      </c>
      <c r="E3" s="307" t="s">
        <v>129</v>
      </c>
      <c r="F3" s="307" t="s">
        <v>130</v>
      </c>
      <c r="G3" s="307" t="s">
        <v>131</v>
      </c>
      <c r="H3" s="307"/>
      <c r="I3" s="307" t="s">
        <v>132</v>
      </c>
      <c r="J3" s="307" t="s">
        <v>133</v>
      </c>
      <c r="K3" s="307" t="s">
        <v>134</v>
      </c>
      <c r="L3" s="307" t="s">
        <v>135</v>
      </c>
      <c r="M3" s="307"/>
      <c r="N3" s="307" t="s">
        <v>136</v>
      </c>
      <c r="O3" s="307" t="s">
        <v>137</v>
      </c>
      <c r="P3" s="307" t="s">
        <v>138</v>
      </c>
      <c r="Q3" s="307" t="s">
        <v>139</v>
      </c>
      <c r="R3" s="307"/>
      <c r="S3" s="307" t="s">
        <v>140</v>
      </c>
      <c r="T3" s="307" t="s">
        <v>141</v>
      </c>
      <c r="U3" s="307" t="s">
        <v>142</v>
      </c>
      <c r="V3" s="307" t="s">
        <v>143</v>
      </c>
      <c r="W3" s="307"/>
      <c r="X3" s="307" t="s">
        <v>182</v>
      </c>
      <c r="Y3" s="307" t="s">
        <v>218</v>
      </c>
      <c r="Z3" s="257"/>
      <c r="AA3" s="257"/>
      <c r="AB3" s="257"/>
      <c r="AC3" s="59"/>
      <c r="AD3" s="59"/>
    </row>
    <row r="4" spans="1:38" s="61" customFormat="1" ht="46.5" customHeight="1">
      <c r="A4" s="60"/>
      <c r="B4" s="304" t="s">
        <v>144</v>
      </c>
      <c r="C4" s="258"/>
      <c r="D4" s="323" t="s">
        <v>145</v>
      </c>
      <c r="E4" s="323" t="s">
        <v>10</v>
      </c>
      <c r="F4" s="323" t="s">
        <v>11</v>
      </c>
      <c r="G4" s="323" t="s">
        <v>33</v>
      </c>
      <c r="H4" s="323"/>
      <c r="I4" s="323" t="s">
        <v>61</v>
      </c>
      <c r="J4" s="323" t="s">
        <v>146</v>
      </c>
      <c r="K4" s="323" t="s">
        <v>147</v>
      </c>
      <c r="L4" s="323" t="s">
        <v>148</v>
      </c>
      <c r="M4" s="323"/>
      <c r="N4" s="323" t="s">
        <v>63</v>
      </c>
      <c r="O4" s="323" t="s">
        <v>66</v>
      </c>
      <c r="P4" s="323" t="s">
        <v>71</v>
      </c>
      <c r="Q4" s="323" t="s">
        <v>87</v>
      </c>
      <c r="R4" s="323"/>
      <c r="S4" s="323" t="s">
        <v>90</v>
      </c>
      <c r="T4" s="323" t="s">
        <v>113</v>
      </c>
      <c r="U4" s="323" t="s">
        <v>119</v>
      </c>
      <c r="V4" s="323" t="s">
        <v>122</v>
      </c>
      <c r="W4" s="323"/>
      <c r="X4" s="323" t="s">
        <v>188</v>
      </c>
      <c r="Y4" s="323" t="s">
        <v>219</v>
      </c>
      <c r="Z4" s="259"/>
      <c r="AA4" s="260"/>
      <c r="AB4" s="260"/>
      <c r="AC4" s="62"/>
      <c r="AD4" s="62"/>
    </row>
    <row r="5" spans="1:38" s="61" customFormat="1" ht="8.25" customHeight="1" collapsed="1">
      <c r="A5" s="63"/>
      <c r="B5" s="261"/>
      <c r="C5" s="262"/>
      <c r="D5" s="262"/>
      <c r="E5" s="313"/>
      <c r="F5" s="262"/>
      <c r="G5" s="262"/>
      <c r="H5" s="262"/>
      <c r="I5" s="262"/>
      <c r="J5" s="313"/>
      <c r="K5" s="262"/>
      <c r="L5" s="262"/>
      <c r="M5" s="262"/>
      <c r="N5" s="262"/>
      <c r="O5" s="313"/>
      <c r="P5" s="262"/>
      <c r="Q5" s="262"/>
      <c r="R5" s="262"/>
      <c r="S5" s="262"/>
      <c r="T5" s="313"/>
      <c r="U5" s="262"/>
      <c r="V5" s="262"/>
      <c r="W5" s="262"/>
      <c r="X5" s="262"/>
      <c r="Y5" s="313"/>
      <c r="Z5" s="259"/>
      <c r="AA5" s="260"/>
      <c r="AB5" s="260"/>
      <c r="AC5" s="62"/>
      <c r="AD5" s="62"/>
    </row>
    <row r="6" spans="1:38" s="61" customFormat="1" ht="30" customHeight="1">
      <c r="A6" s="64"/>
      <c r="B6" s="308" t="s">
        <v>149</v>
      </c>
      <c r="C6" s="277"/>
      <c r="D6" s="278" t="s">
        <v>150</v>
      </c>
      <c r="E6" s="263" t="s">
        <v>151</v>
      </c>
      <c r="F6" s="278" t="s">
        <v>152</v>
      </c>
      <c r="G6" s="278" t="s">
        <v>153</v>
      </c>
      <c r="H6" s="278"/>
      <c r="I6" s="278" t="s">
        <v>154</v>
      </c>
      <c r="J6" s="263" t="s">
        <v>155</v>
      </c>
      <c r="K6" s="278" t="s">
        <v>156</v>
      </c>
      <c r="L6" s="278" t="s">
        <v>157</v>
      </c>
      <c r="M6" s="278"/>
      <c r="N6" s="278" t="s">
        <v>158</v>
      </c>
      <c r="O6" s="263" t="s">
        <v>159</v>
      </c>
      <c r="P6" s="278" t="s">
        <v>160</v>
      </c>
      <c r="Q6" s="278" t="s">
        <v>161</v>
      </c>
      <c r="R6" s="278"/>
      <c r="S6" s="278" t="s">
        <v>162</v>
      </c>
      <c r="T6" s="263" t="s">
        <v>163</v>
      </c>
      <c r="U6" s="278" t="s">
        <v>183</v>
      </c>
      <c r="V6" s="278" t="s">
        <v>184</v>
      </c>
      <c r="W6" s="278"/>
      <c r="X6" s="325">
        <v>1.892857142857143</v>
      </c>
      <c r="Y6" s="264">
        <v>1.9017857142857142</v>
      </c>
      <c r="Z6" s="259"/>
      <c r="AA6" s="260"/>
      <c r="AB6" s="260"/>
      <c r="AC6" s="62"/>
      <c r="AD6" s="62"/>
    </row>
    <row r="7" spans="1:38" s="66" customFormat="1" ht="8.25" customHeight="1">
      <c r="A7" s="65"/>
      <c r="B7" s="309"/>
      <c r="C7" s="279"/>
      <c r="D7" s="281"/>
      <c r="E7" s="280"/>
      <c r="F7" s="281"/>
      <c r="G7" s="281"/>
      <c r="H7" s="281"/>
      <c r="I7" s="281"/>
      <c r="J7" s="280"/>
      <c r="K7" s="281"/>
      <c r="L7" s="281"/>
      <c r="M7" s="281"/>
      <c r="N7" s="281"/>
      <c r="O7" s="280"/>
      <c r="P7" s="281"/>
      <c r="Q7" s="281"/>
      <c r="R7" s="281"/>
      <c r="S7" s="281"/>
      <c r="T7" s="280"/>
      <c r="U7" s="281"/>
      <c r="V7" s="281"/>
      <c r="W7" s="281"/>
      <c r="X7" s="281"/>
      <c r="Y7" s="280"/>
      <c r="Z7" s="259"/>
      <c r="AA7" s="260"/>
      <c r="AB7" s="260"/>
      <c r="AC7" s="62"/>
      <c r="AD7" s="62"/>
      <c r="AE7" s="61"/>
    </row>
    <row r="8" spans="1:38" s="66" customFormat="1" ht="30" customHeight="1">
      <c r="A8" s="64"/>
      <c r="B8" s="308" t="s">
        <v>164</v>
      </c>
      <c r="C8" s="282"/>
      <c r="D8" s="283">
        <v>17.8</v>
      </c>
      <c r="E8" s="283">
        <v>18.3</v>
      </c>
      <c r="F8" s="283">
        <v>18.399999999999999</v>
      </c>
      <c r="G8" s="283">
        <v>18.2</v>
      </c>
      <c r="H8" s="283"/>
      <c r="I8" s="283">
        <v>18.3</v>
      </c>
      <c r="J8" s="283">
        <v>18.600000000000001</v>
      </c>
      <c r="K8" s="283">
        <v>18.899999999999999</v>
      </c>
      <c r="L8" s="283">
        <v>19.100000000000001</v>
      </c>
      <c r="M8" s="283"/>
      <c r="N8" s="283">
        <v>19.3</v>
      </c>
      <c r="O8" s="283">
        <v>19.600000000000001</v>
      </c>
      <c r="P8" s="283">
        <v>19.899999999999999</v>
      </c>
      <c r="Q8" s="283">
        <v>20.100000000000001</v>
      </c>
      <c r="R8" s="283"/>
      <c r="S8" s="283">
        <v>20.3</v>
      </c>
      <c r="T8" s="283">
        <v>20.399999999999999</v>
      </c>
      <c r="U8" s="283">
        <v>20.7</v>
      </c>
      <c r="V8" s="283">
        <v>21</v>
      </c>
      <c r="W8" s="283"/>
      <c r="X8" s="283">
        <v>21.200000000000003</v>
      </c>
      <c r="Y8" s="283">
        <v>21.3</v>
      </c>
      <c r="Z8" s="259"/>
      <c r="AA8" s="260"/>
      <c r="AB8" s="260"/>
      <c r="AC8" s="62"/>
      <c r="AD8" s="62"/>
      <c r="AE8" s="61"/>
    </row>
    <row r="9" spans="1:38" s="56" customFormat="1" ht="30" customHeight="1">
      <c r="A9" s="67"/>
      <c r="B9" s="310" t="s">
        <v>165</v>
      </c>
      <c r="C9" s="284"/>
      <c r="D9" s="286">
        <v>11.5</v>
      </c>
      <c r="E9" s="285">
        <v>11.5</v>
      </c>
      <c r="F9" s="286">
        <v>11.4</v>
      </c>
      <c r="G9" s="286">
        <v>11.1</v>
      </c>
      <c r="H9" s="286"/>
      <c r="I9" s="286">
        <v>10.9</v>
      </c>
      <c r="J9" s="285">
        <v>10.9</v>
      </c>
      <c r="K9" s="286">
        <v>10.7</v>
      </c>
      <c r="L9" s="286">
        <v>10.7</v>
      </c>
      <c r="M9" s="286"/>
      <c r="N9" s="286">
        <v>10.7</v>
      </c>
      <c r="O9" s="285">
        <v>10.6</v>
      </c>
      <c r="P9" s="286">
        <v>10.7</v>
      </c>
      <c r="Q9" s="286">
        <v>10.7</v>
      </c>
      <c r="R9" s="286"/>
      <c r="S9" s="286">
        <v>10.75</v>
      </c>
      <c r="T9" s="285">
        <v>10.8</v>
      </c>
      <c r="U9" s="287">
        <v>10.85</v>
      </c>
      <c r="V9" s="287">
        <v>10.85</v>
      </c>
      <c r="W9" s="286"/>
      <c r="X9" s="286">
        <v>10.9</v>
      </c>
      <c r="Y9" s="285">
        <v>10.9</v>
      </c>
      <c r="Z9" s="259"/>
      <c r="AA9" s="260"/>
      <c r="AB9" s="260"/>
      <c r="AC9" s="62"/>
      <c r="AD9" s="62"/>
      <c r="AE9" s="61"/>
    </row>
    <row r="10" spans="1:38" s="56" customFormat="1" ht="28.5" customHeight="1">
      <c r="A10" s="67"/>
      <c r="B10" s="310" t="s">
        <v>166</v>
      </c>
      <c r="C10" s="288"/>
      <c r="D10" s="290"/>
      <c r="E10" s="289"/>
      <c r="F10" s="290">
        <v>0.03</v>
      </c>
      <c r="G10" s="290"/>
      <c r="H10" s="290"/>
      <c r="I10" s="290">
        <v>0.04</v>
      </c>
      <c r="J10" s="289">
        <v>0.02</v>
      </c>
      <c r="K10" s="290">
        <v>0.01</v>
      </c>
      <c r="L10" s="290">
        <v>0.05</v>
      </c>
      <c r="M10" s="290"/>
      <c r="N10" s="290">
        <v>0.02</v>
      </c>
      <c r="O10" s="289">
        <v>0.01</v>
      </c>
      <c r="P10" s="290">
        <v>0.05</v>
      </c>
      <c r="Q10" s="290">
        <v>7.0000000000000007E-2</v>
      </c>
      <c r="R10" s="290"/>
      <c r="S10" s="290">
        <v>0.05</v>
      </c>
      <c r="T10" s="289">
        <v>0.05</v>
      </c>
      <c r="U10" s="290">
        <v>0.05</v>
      </c>
      <c r="V10" s="290">
        <v>0.05</v>
      </c>
      <c r="W10" s="290"/>
      <c r="X10" s="290">
        <v>0.05</v>
      </c>
      <c r="Y10" s="289">
        <v>0</v>
      </c>
      <c r="Z10" s="302" t="s">
        <v>177</v>
      </c>
      <c r="AA10" s="260"/>
      <c r="AB10" s="260"/>
      <c r="AC10" s="62"/>
      <c r="AD10" s="62"/>
      <c r="AE10" s="61"/>
    </row>
    <row r="11" spans="1:38" s="56" customFormat="1" ht="30.95" customHeight="1">
      <c r="A11" s="67"/>
      <c r="B11" s="310" t="s">
        <v>167</v>
      </c>
      <c r="C11" s="291"/>
      <c r="D11" s="293"/>
      <c r="E11" s="292"/>
      <c r="F11" s="293">
        <v>-0.1</v>
      </c>
      <c r="G11" s="293">
        <v>-0.3</v>
      </c>
      <c r="H11" s="293"/>
      <c r="I11" s="293">
        <v>-0.2</v>
      </c>
      <c r="J11" s="292"/>
      <c r="K11" s="293">
        <v>-0.3</v>
      </c>
      <c r="L11" s="293"/>
      <c r="M11" s="293"/>
      <c r="N11" s="293">
        <v>-0.1</v>
      </c>
      <c r="O11" s="292"/>
      <c r="P11" s="293">
        <v>0</v>
      </c>
      <c r="Q11" s="293"/>
      <c r="R11" s="293"/>
      <c r="S11" s="293">
        <v>0</v>
      </c>
      <c r="T11" s="292"/>
      <c r="U11" s="293"/>
      <c r="V11" s="290">
        <v>-0.05</v>
      </c>
      <c r="W11" s="293"/>
      <c r="X11" s="293">
        <v>0</v>
      </c>
      <c r="Y11" s="292">
        <v>0</v>
      </c>
      <c r="Z11" s="302" t="s">
        <v>178</v>
      </c>
      <c r="AA11" s="267"/>
      <c r="AB11" s="260"/>
      <c r="AC11" s="62"/>
      <c r="AD11" s="62"/>
      <c r="AE11" s="61"/>
    </row>
    <row r="12" spans="1:38" customFormat="1" ht="26.45" customHeight="1">
      <c r="A12" s="68"/>
      <c r="B12" s="310" t="s">
        <v>168</v>
      </c>
      <c r="C12" s="288"/>
      <c r="D12" s="286">
        <v>6.3</v>
      </c>
      <c r="E12" s="285">
        <v>6.8</v>
      </c>
      <c r="F12" s="286">
        <v>6.95</v>
      </c>
      <c r="G12" s="286">
        <v>7.1</v>
      </c>
      <c r="H12" s="286"/>
      <c r="I12" s="286">
        <v>7.4</v>
      </c>
      <c r="J12" s="285">
        <v>7.7</v>
      </c>
      <c r="K12" s="286">
        <v>8.1999999999999993</v>
      </c>
      <c r="L12" s="286">
        <v>8.4</v>
      </c>
      <c r="M12" s="286"/>
      <c r="N12" s="286">
        <v>8.6999999999999993</v>
      </c>
      <c r="O12" s="285">
        <v>9</v>
      </c>
      <c r="P12" s="286">
        <v>9.1999999999999993</v>
      </c>
      <c r="Q12" s="286">
        <v>9.4</v>
      </c>
      <c r="R12" s="286"/>
      <c r="S12" s="286">
        <v>9.5500000000000007</v>
      </c>
      <c r="T12" s="285">
        <v>9.65</v>
      </c>
      <c r="U12" s="287">
        <v>9.85</v>
      </c>
      <c r="V12" s="287">
        <v>10.15</v>
      </c>
      <c r="W12" s="286"/>
      <c r="X12" s="286">
        <v>10.3</v>
      </c>
      <c r="Y12" s="285">
        <v>10.4</v>
      </c>
      <c r="Z12" s="303"/>
      <c r="AA12" s="265"/>
      <c r="AB12" s="260"/>
      <c r="AC12" s="62"/>
      <c r="AD12" s="62"/>
      <c r="AE12" s="61"/>
    </row>
    <row r="13" spans="1:38" customFormat="1" ht="18.75" customHeight="1">
      <c r="A13" s="68"/>
      <c r="B13" s="310" t="s">
        <v>169</v>
      </c>
      <c r="C13" s="291"/>
      <c r="D13" s="293"/>
      <c r="E13" s="292">
        <v>0.5</v>
      </c>
      <c r="F13" s="293">
        <v>0.15</v>
      </c>
      <c r="G13" s="293">
        <v>0.15</v>
      </c>
      <c r="H13" s="293"/>
      <c r="I13" s="293">
        <v>0.3</v>
      </c>
      <c r="J13" s="292">
        <v>0.3</v>
      </c>
      <c r="K13" s="293">
        <v>0.5</v>
      </c>
      <c r="L13" s="293">
        <v>0.2</v>
      </c>
      <c r="M13" s="293"/>
      <c r="N13" s="293">
        <v>0.3</v>
      </c>
      <c r="O13" s="292">
        <v>0.3</v>
      </c>
      <c r="P13" s="293">
        <v>0.2</v>
      </c>
      <c r="Q13" s="293">
        <v>0.2</v>
      </c>
      <c r="R13" s="293"/>
      <c r="S13" s="293">
        <v>0.15</v>
      </c>
      <c r="T13" s="292">
        <v>0.1</v>
      </c>
      <c r="U13" s="293">
        <v>0.2</v>
      </c>
      <c r="V13" s="293">
        <v>0.3</v>
      </c>
      <c r="W13" s="293"/>
      <c r="X13" s="290">
        <v>0.15</v>
      </c>
      <c r="Y13" s="289">
        <v>0.1</v>
      </c>
      <c r="Z13" s="303"/>
      <c r="AA13" s="269"/>
      <c r="AB13" s="270"/>
      <c r="AC13" s="62"/>
      <c r="AD13" s="62"/>
      <c r="AE13" s="61"/>
    </row>
    <row r="14" spans="1:38" s="66" customFormat="1" ht="8.25" customHeight="1">
      <c r="A14" s="65"/>
      <c r="B14" s="309"/>
      <c r="C14" s="279"/>
      <c r="D14" s="281"/>
      <c r="E14" s="280"/>
      <c r="F14" s="281"/>
      <c r="G14" s="281"/>
      <c r="H14" s="281"/>
      <c r="I14" s="281"/>
      <c r="J14" s="280"/>
      <c r="K14" s="281"/>
      <c r="L14" s="281"/>
      <c r="M14" s="281"/>
      <c r="N14" s="281"/>
      <c r="O14" s="280"/>
      <c r="P14" s="281"/>
      <c r="Q14" s="281"/>
      <c r="R14" s="281"/>
      <c r="S14" s="281"/>
      <c r="T14" s="280"/>
      <c r="U14" s="281"/>
      <c r="V14" s="281"/>
      <c r="W14" s="281"/>
      <c r="X14" s="281"/>
      <c r="Y14" s="280"/>
      <c r="Z14" s="303"/>
      <c r="AA14" s="265"/>
      <c r="AB14" s="260"/>
      <c r="AC14" s="62"/>
      <c r="AD14" s="62"/>
      <c r="AE14" s="61"/>
    </row>
    <row r="15" spans="1:38" customFormat="1" ht="30" customHeight="1">
      <c r="A15" s="64"/>
      <c r="B15" s="308" t="s">
        <v>170</v>
      </c>
      <c r="C15" s="282"/>
      <c r="D15" s="283">
        <v>11.5</v>
      </c>
      <c r="E15" s="283">
        <v>11.5</v>
      </c>
      <c r="F15" s="283">
        <v>11.5</v>
      </c>
      <c r="G15" s="283">
        <v>11.2</v>
      </c>
      <c r="H15" s="283"/>
      <c r="I15" s="283">
        <v>11.1</v>
      </c>
      <c r="J15" s="283">
        <v>11.2</v>
      </c>
      <c r="K15" s="283">
        <v>11.1</v>
      </c>
      <c r="L15" s="283">
        <v>11.1</v>
      </c>
      <c r="M15" s="283"/>
      <c r="N15" s="283">
        <v>11</v>
      </c>
      <c r="O15" s="283">
        <v>11</v>
      </c>
      <c r="P15" s="283">
        <v>11</v>
      </c>
      <c r="Q15" s="283">
        <v>11</v>
      </c>
      <c r="R15" s="283"/>
      <c r="S15" s="283">
        <v>11.05</v>
      </c>
      <c r="T15" s="283">
        <v>11.100000000000001</v>
      </c>
      <c r="U15" s="294">
        <v>11.15</v>
      </c>
      <c r="V15" s="294">
        <v>11.15</v>
      </c>
      <c r="W15" s="283"/>
      <c r="X15" s="283">
        <v>11.200000000000001</v>
      </c>
      <c r="Y15" s="283">
        <v>11.200000000000001</v>
      </c>
      <c r="Z15" s="303"/>
      <c r="AA15" s="265"/>
      <c r="AB15" s="260"/>
      <c r="AC15" s="62"/>
      <c r="AD15" s="62"/>
      <c r="AE15" s="61"/>
    </row>
    <row r="16" spans="1:38" s="61" customFormat="1" ht="30" customHeight="1" collapsed="1">
      <c r="A16" s="63"/>
      <c r="B16" s="310" t="s">
        <v>171</v>
      </c>
      <c r="C16" s="295"/>
      <c r="D16" s="290"/>
      <c r="E16" s="289"/>
      <c r="F16" s="290">
        <v>0.03</v>
      </c>
      <c r="G16" s="290"/>
      <c r="H16" s="290"/>
      <c r="I16" s="290">
        <v>0.04</v>
      </c>
      <c r="J16" s="289">
        <v>0.02</v>
      </c>
      <c r="K16" s="290">
        <v>0.01</v>
      </c>
      <c r="L16" s="290">
        <v>0.05</v>
      </c>
      <c r="M16" s="290"/>
      <c r="N16" s="290">
        <v>0.02</v>
      </c>
      <c r="O16" s="289">
        <v>0.01</v>
      </c>
      <c r="P16" s="290">
        <v>0.05</v>
      </c>
      <c r="Q16" s="290">
        <v>7.0000000000000007E-2</v>
      </c>
      <c r="R16" s="290"/>
      <c r="S16" s="290">
        <v>0.05</v>
      </c>
      <c r="T16" s="289">
        <v>0.05</v>
      </c>
      <c r="U16" s="290">
        <v>0.05</v>
      </c>
      <c r="V16" s="290">
        <v>0.05</v>
      </c>
      <c r="W16" s="290"/>
      <c r="X16" s="290">
        <v>0.05</v>
      </c>
      <c r="Y16" s="289">
        <v>0</v>
      </c>
      <c r="Z16" s="302" t="s">
        <v>179</v>
      </c>
      <c r="AA16" s="265"/>
      <c r="AB16" s="270"/>
      <c r="AC16" s="62"/>
      <c r="AD16" s="62"/>
      <c r="AG16" s="54"/>
      <c r="AH16" s="54"/>
      <c r="AI16" s="54"/>
      <c r="AJ16" s="54"/>
      <c r="AK16" s="54"/>
      <c r="AL16" s="54"/>
    </row>
    <row r="17" spans="1:31" s="61" customFormat="1" ht="36.6" customHeight="1" collapsed="1">
      <c r="A17" s="63"/>
      <c r="B17" s="310" t="s">
        <v>172</v>
      </c>
      <c r="C17" s="295"/>
      <c r="D17" s="290"/>
      <c r="E17" s="292"/>
      <c r="F17" s="290"/>
      <c r="G17" s="290">
        <v>-0.3</v>
      </c>
      <c r="H17" s="290"/>
      <c r="I17" s="290">
        <v>-0.1</v>
      </c>
      <c r="J17" s="292"/>
      <c r="K17" s="290">
        <v>-0.1</v>
      </c>
      <c r="L17" s="290"/>
      <c r="M17" s="290"/>
      <c r="N17" s="290">
        <v>-0.1</v>
      </c>
      <c r="O17" s="292">
        <v>-0.1</v>
      </c>
      <c r="P17" s="290">
        <v>-0.1</v>
      </c>
      <c r="Q17" s="290">
        <v>-0.05</v>
      </c>
      <c r="R17" s="290"/>
      <c r="S17" s="290"/>
      <c r="T17" s="292"/>
      <c r="U17" s="290"/>
      <c r="V17" s="290">
        <v>-0.05</v>
      </c>
      <c r="W17" s="290"/>
      <c r="X17" s="290">
        <v>0</v>
      </c>
      <c r="Y17" s="292">
        <v>0</v>
      </c>
      <c r="Z17" s="302" t="s">
        <v>180</v>
      </c>
      <c r="AA17" s="265"/>
      <c r="AB17" s="260"/>
      <c r="AC17" s="62"/>
      <c r="AD17" s="62"/>
    </row>
    <row r="18" spans="1:31" customFormat="1" ht="8.25" customHeight="1">
      <c r="A18" s="68"/>
      <c r="B18" s="311"/>
      <c r="C18" s="296"/>
      <c r="D18" s="296"/>
      <c r="E18" s="297"/>
      <c r="F18" s="296"/>
      <c r="G18" s="296"/>
      <c r="H18" s="296"/>
      <c r="I18" s="296"/>
      <c r="J18" s="297"/>
      <c r="K18" s="296"/>
      <c r="L18" s="296"/>
      <c r="M18" s="296"/>
      <c r="N18" s="296"/>
      <c r="O18" s="297"/>
      <c r="P18" s="296"/>
      <c r="Q18" s="296"/>
      <c r="R18" s="296"/>
      <c r="S18" s="296"/>
      <c r="T18" s="297"/>
      <c r="U18" s="296"/>
      <c r="V18" s="296"/>
      <c r="W18" s="296"/>
      <c r="X18" s="296"/>
      <c r="Y18" s="297"/>
      <c r="Z18" s="259"/>
      <c r="AA18" s="260"/>
      <c r="AB18" s="260"/>
      <c r="AC18" s="62"/>
      <c r="AD18" s="62"/>
      <c r="AE18" s="61"/>
    </row>
    <row r="19" spans="1:31" customFormat="1" ht="20.25" customHeight="1">
      <c r="A19" s="68"/>
      <c r="B19" s="308" t="s">
        <v>173</v>
      </c>
      <c r="C19" s="296"/>
      <c r="D19" s="299"/>
      <c r="E19" s="298"/>
      <c r="F19" s="299"/>
      <c r="G19" s="299"/>
      <c r="H19" s="299"/>
      <c r="I19" s="299"/>
      <c r="J19" s="298"/>
      <c r="K19" s="299"/>
      <c r="L19" s="299"/>
      <c r="M19" s="299"/>
      <c r="N19" s="299"/>
      <c r="O19" s="298"/>
      <c r="P19" s="299"/>
      <c r="Q19" s="299"/>
      <c r="R19" s="299"/>
      <c r="S19" s="299"/>
      <c r="T19" s="298"/>
      <c r="U19" s="299"/>
      <c r="V19" s="299"/>
      <c r="W19" s="299"/>
      <c r="X19" s="299"/>
      <c r="Y19" s="298"/>
      <c r="Z19" s="259"/>
      <c r="AA19" s="260"/>
      <c r="AB19" s="260"/>
      <c r="AC19" s="62"/>
      <c r="AD19" s="62"/>
      <c r="AE19" s="61"/>
    </row>
    <row r="20" spans="1:31" customFormat="1" ht="21" customHeight="1">
      <c r="A20" s="68"/>
      <c r="B20" s="310" t="s">
        <v>174</v>
      </c>
      <c r="C20" s="296"/>
      <c r="D20" s="300"/>
      <c r="E20" s="285"/>
      <c r="F20" s="300"/>
      <c r="G20" s="300">
        <v>5.0000000000000001E-3</v>
      </c>
      <c r="H20" s="286"/>
      <c r="I20" s="300">
        <v>8.0000000000000002E-3</v>
      </c>
      <c r="J20" s="285">
        <v>1.7000000000000001E-2</v>
      </c>
      <c r="K20" s="301">
        <v>0.12</v>
      </c>
      <c r="L20" s="301">
        <v>0.12</v>
      </c>
      <c r="M20" s="286"/>
      <c r="N20" s="300">
        <v>0.2</v>
      </c>
      <c r="O20" s="285">
        <v>0.4</v>
      </c>
      <c r="P20" s="301">
        <v>0.68</v>
      </c>
      <c r="Q20" s="301">
        <v>1.0129999999999999</v>
      </c>
      <c r="R20" s="286"/>
      <c r="S20" s="301">
        <v>1.2</v>
      </c>
      <c r="T20" s="285">
        <v>1.7</v>
      </c>
      <c r="U20" s="301">
        <v>1.9</v>
      </c>
      <c r="V20" s="301">
        <v>2.4</v>
      </c>
      <c r="W20" s="286"/>
      <c r="X20" s="301">
        <v>2.6</v>
      </c>
      <c r="Y20" s="285">
        <v>2.8000000000000003</v>
      </c>
      <c r="Z20" s="259"/>
      <c r="AA20" s="270"/>
      <c r="AB20" s="270"/>
      <c r="AC20" s="62"/>
      <c r="AD20" s="62"/>
      <c r="AE20" s="61"/>
    </row>
    <row r="21" spans="1:31" customFormat="1" ht="18.75" customHeight="1">
      <c r="A21" s="68"/>
      <c r="B21" s="310" t="s">
        <v>175</v>
      </c>
      <c r="C21" s="296"/>
      <c r="D21" s="293"/>
      <c r="E21" s="292"/>
      <c r="F21" s="293"/>
      <c r="G21" s="293">
        <v>5.0000000000000001E-3</v>
      </c>
      <c r="H21" s="293"/>
      <c r="I21" s="293">
        <v>3.0000000000000001E-3</v>
      </c>
      <c r="J21" s="292">
        <v>9.0000000000000011E-3</v>
      </c>
      <c r="K21" s="293">
        <v>0.10299999999999999</v>
      </c>
      <c r="L21" s="293">
        <v>0</v>
      </c>
      <c r="M21" s="293"/>
      <c r="N21" s="293">
        <v>8.0000000000000016E-2</v>
      </c>
      <c r="O21" s="292">
        <v>0.2</v>
      </c>
      <c r="P21" s="293">
        <v>0.28000000000000003</v>
      </c>
      <c r="Q21" s="293">
        <v>0.33299999999999985</v>
      </c>
      <c r="R21" s="293"/>
      <c r="S21" s="293">
        <v>0.18700000000000006</v>
      </c>
      <c r="T21" s="292">
        <v>0.5</v>
      </c>
      <c r="U21" s="293">
        <v>0.19999999999999996</v>
      </c>
      <c r="V21" s="293">
        <v>0.5</v>
      </c>
      <c r="W21" s="293"/>
      <c r="X21" s="293">
        <v>0.2</v>
      </c>
      <c r="Y21" s="292">
        <v>0.2</v>
      </c>
      <c r="Z21" s="259"/>
      <c r="AA21" s="267"/>
      <c r="AB21" s="270"/>
      <c r="AC21" s="62"/>
      <c r="AD21" s="62"/>
      <c r="AE21" s="61"/>
    </row>
    <row r="22" spans="1:31" customFormat="1" ht="8.25" customHeight="1">
      <c r="A22" s="55"/>
      <c r="B22" s="310"/>
      <c r="C22" s="296"/>
      <c r="D22" s="293"/>
      <c r="E22" s="292"/>
      <c r="F22" s="293"/>
      <c r="G22" s="293"/>
      <c r="H22" s="293"/>
      <c r="I22" s="293"/>
      <c r="J22" s="292"/>
      <c r="K22" s="293"/>
      <c r="L22" s="293"/>
      <c r="M22" s="293"/>
      <c r="N22" s="293"/>
      <c r="O22" s="292"/>
      <c r="P22" s="293"/>
      <c r="Q22" s="293"/>
      <c r="R22" s="293"/>
      <c r="S22" s="293"/>
      <c r="T22" s="292"/>
      <c r="U22" s="293"/>
      <c r="V22" s="293"/>
      <c r="W22" s="293"/>
      <c r="X22" s="293"/>
      <c r="Y22" s="292"/>
      <c r="Z22" s="259"/>
      <c r="AA22" s="73"/>
      <c r="AB22" s="270"/>
      <c r="AC22" s="62"/>
      <c r="AD22" s="62"/>
      <c r="AE22" s="61"/>
    </row>
    <row r="23" spans="1:31" customFormat="1" ht="22.5" customHeight="1">
      <c r="A23" s="68"/>
      <c r="B23" s="312" t="s">
        <v>176</v>
      </c>
      <c r="C23" s="296"/>
      <c r="D23" s="300"/>
      <c r="E23" s="285"/>
      <c r="F23" s="300"/>
      <c r="G23" s="300"/>
      <c r="H23" s="286"/>
      <c r="I23" s="300"/>
      <c r="J23" s="285"/>
      <c r="K23" s="300"/>
      <c r="L23" s="301"/>
      <c r="M23" s="286"/>
      <c r="N23" s="300"/>
      <c r="O23" s="285">
        <v>0.03</v>
      </c>
      <c r="P23" s="298">
        <v>0.03</v>
      </c>
      <c r="Q23" s="298">
        <v>0.14000000000000001</v>
      </c>
      <c r="R23" s="287"/>
      <c r="S23" s="298">
        <v>0.21</v>
      </c>
      <c r="T23" s="285">
        <v>0.25</v>
      </c>
      <c r="U23" s="298">
        <v>0.32</v>
      </c>
      <c r="V23" s="298">
        <v>0.6</v>
      </c>
      <c r="W23" s="287"/>
      <c r="X23" s="298">
        <v>0.63</v>
      </c>
      <c r="Y23" s="285">
        <v>0.7</v>
      </c>
      <c r="Z23" s="259"/>
      <c r="AA23" s="270"/>
      <c r="AB23" s="270"/>
      <c r="AC23" s="62"/>
      <c r="AD23" s="62"/>
      <c r="AE23" s="61"/>
    </row>
    <row r="24" spans="1:31" customFormat="1" ht="18.75" customHeight="1">
      <c r="A24" s="55"/>
      <c r="B24" s="310" t="s">
        <v>175</v>
      </c>
      <c r="C24" s="296"/>
      <c r="D24" s="293"/>
      <c r="E24" s="292"/>
      <c r="F24" s="293"/>
      <c r="G24" s="293"/>
      <c r="H24" s="293"/>
      <c r="I24" s="293"/>
      <c r="J24" s="292"/>
      <c r="K24" s="293"/>
      <c r="L24" s="293"/>
      <c r="M24" s="293"/>
      <c r="N24" s="293"/>
      <c r="O24" s="292">
        <v>0.03</v>
      </c>
      <c r="P24" s="290">
        <v>0</v>
      </c>
      <c r="Q24" s="290">
        <v>0.11000000000000001</v>
      </c>
      <c r="R24" s="290"/>
      <c r="S24" s="290">
        <v>6.9999999999999979E-2</v>
      </c>
      <c r="T24" s="292">
        <v>4.0000000000000008E-2</v>
      </c>
      <c r="U24" s="290">
        <v>7.0000000000000007E-2</v>
      </c>
      <c r="V24" s="290">
        <v>0.3</v>
      </c>
      <c r="W24" s="290"/>
      <c r="X24" s="290">
        <v>0.03</v>
      </c>
      <c r="Y24" s="289">
        <v>7.0000000000000007E-2</v>
      </c>
      <c r="Z24" s="259"/>
      <c r="AA24" s="269"/>
      <c r="AB24" s="270"/>
      <c r="AC24" s="62"/>
      <c r="AD24" s="62"/>
      <c r="AE24" s="61"/>
    </row>
    <row r="25" spans="1:31" customFormat="1" ht="8.25" customHeight="1">
      <c r="A25" s="55"/>
      <c r="B25" s="266"/>
      <c r="C25" s="73"/>
      <c r="D25" s="268"/>
      <c r="E25" s="276"/>
      <c r="F25" s="268"/>
      <c r="G25" s="268"/>
      <c r="H25" s="268"/>
      <c r="I25" s="268"/>
      <c r="J25" s="276"/>
      <c r="K25" s="268"/>
      <c r="L25" s="268"/>
      <c r="M25" s="268"/>
      <c r="N25" s="268"/>
      <c r="O25" s="276"/>
      <c r="P25" s="268"/>
      <c r="Q25" s="268"/>
      <c r="R25" s="268"/>
      <c r="S25" s="268"/>
      <c r="T25" s="276"/>
      <c r="U25" s="268"/>
      <c r="V25" s="268"/>
      <c r="W25" s="268"/>
      <c r="X25" s="268"/>
      <c r="Y25" s="276"/>
      <c r="Z25" s="259"/>
      <c r="AA25" s="260"/>
      <c r="AB25" s="270"/>
      <c r="AC25" s="62"/>
      <c r="AD25" s="62"/>
      <c r="AE25" s="61"/>
    </row>
    <row r="26" spans="1:31" ht="9.75" customHeight="1">
      <c r="A26" s="54"/>
      <c r="B26" s="271"/>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270"/>
    </row>
    <row r="27" spans="1:31">
      <c r="A27" s="54"/>
      <c r="B27" s="73"/>
      <c r="C27" s="73"/>
      <c r="D27" s="73"/>
      <c r="E27" s="272"/>
      <c r="F27" s="73"/>
      <c r="G27" s="73"/>
      <c r="H27" s="73"/>
      <c r="I27" s="73"/>
      <c r="J27" s="272"/>
      <c r="K27" s="272"/>
      <c r="L27" s="273"/>
      <c r="M27" s="73"/>
      <c r="N27" s="73"/>
      <c r="O27" s="272"/>
      <c r="P27" s="73"/>
      <c r="Q27" s="273"/>
      <c r="R27" s="73"/>
      <c r="S27" s="273"/>
      <c r="T27" s="272"/>
      <c r="U27" s="273"/>
      <c r="V27" s="273"/>
      <c r="W27" s="73"/>
      <c r="X27" s="273"/>
      <c r="Y27" s="272"/>
      <c r="Z27" s="73"/>
      <c r="AA27" s="73"/>
      <c r="AB27" s="119"/>
    </row>
    <row r="28" spans="1:31">
      <c r="B28" s="119"/>
      <c r="C28" s="119"/>
      <c r="D28" s="119"/>
      <c r="E28" s="274"/>
      <c r="F28" s="119"/>
      <c r="G28" s="119"/>
      <c r="H28" s="119"/>
      <c r="I28" s="119"/>
      <c r="J28" s="274"/>
      <c r="K28" s="274"/>
      <c r="L28" s="275"/>
      <c r="M28" s="119"/>
      <c r="N28" s="119"/>
      <c r="O28" s="274"/>
      <c r="P28" s="119"/>
      <c r="Q28" s="275"/>
      <c r="R28" s="119"/>
      <c r="S28" s="275"/>
      <c r="T28" s="274"/>
      <c r="U28" s="275"/>
      <c r="V28" s="275"/>
      <c r="W28" s="119"/>
      <c r="X28" s="275"/>
      <c r="Y28" s="274"/>
      <c r="Z28" s="73"/>
      <c r="AA28" s="73"/>
      <c r="AB28" s="119"/>
    </row>
    <row r="29" spans="1:31">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row>
    <row r="30" spans="1:31">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row>
    <row r="31" spans="1:31">
      <c r="B31" s="119"/>
      <c r="C31" s="119"/>
      <c r="D31" s="275"/>
      <c r="E31" s="275"/>
      <c r="F31" s="275"/>
      <c r="G31" s="275"/>
      <c r="H31" s="275"/>
      <c r="I31" s="275"/>
      <c r="J31" s="275"/>
      <c r="K31" s="275"/>
      <c r="L31" s="119"/>
      <c r="M31" s="275"/>
      <c r="N31" s="275"/>
      <c r="O31" s="275"/>
      <c r="P31" s="275"/>
      <c r="Q31" s="119"/>
      <c r="R31" s="275"/>
      <c r="S31" s="119"/>
      <c r="T31" s="275"/>
      <c r="U31" s="119"/>
      <c r="V31" s="119"/>
      <c r="W31" s="275"/>
      <c r="X31" s="119"/>
      <c r="Y31" s="275"/>
      <c r="Z31" s="119"/>
      <c r="AA31" s="119"/>
      <c r="AB31" s="119"/>
    </row>
    <row r="32" spans="1:31">
      <c r="B32" s="119"/>
      <c r="C32" s="119"/>
      <c r="D32" s="275"/>
      <c r="E32" s="275"/>
      <c r="F32" s="275"/>
      <c r="G32" s="275"/>
      <c r="H32" s="275"/>
      <c r="I32" s="275"/>
      <c r="J32" s="275"/>
      <c r="K32" s="275"/>
      <c r="L32" s="119"/>
      <c r="M32" s="275"/>
      <c r="N32" s="275"/>
      <c r="O32" s="275"/>
      <c r="P32" s="275"/>
      <c r="Q32" s="119"/>
      <c r="R32" s="275"/>
      <c r="S32" s="119"/>
      <c r="T32" s="275"/>
      <c r="U32" s="119"/>
      <c r="V32" s="119"/>
      <c r="W32" s="275"/>
      <c r="X32" s="119"/>
      <c r="Y32" s="275"/>
      <c r="Z32" s="119"/>
      <c r="AA32" s="119"/>
      <c r="AB32" s="119"/>
    </row>
    <row r="33" spans="2:28">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row>
    <row r="34" spans="2:28">
      <c r="C34" s="69"/>
      <c r="D34" s="69"/>
      <c r="F34" s="69"/>
      <c r="G34" s="69"/>
      <c r="H34" s="69"/>
      <c r="I34" s="69"/>
      <c r="K34" s="69"/>
      <c r="L34" s="69"/>
      <c r="M34" s="69"/>
      <c r="N34" s="69"/>
      <c r="P34" s="69"/>
      <c r="Q34" s="69"/>
      <c r="R34" s="69"/>
      <c r="S34" s="69"/>
      <c r="U34" s="69"/>
      <c r="V34" s="69"/>
      <c r="W34" s="69"/>
      <c r="X34" s="69"/>
    </row>
  </sheetData>
  <pageMargins left="0.7" right="0.7" top="0.75" bottom="0.75" header="0.3" footer="0.3"/>
  <pageSetup paperSize="9" scale="6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8C742323A37A4A82342D9EE07D9B8A" ma:contentTypeVersion="10" ma:contentTypeDescription="Create a new document." ma:contentTypeScope="" ma:versionID="a1ac20447c2426b34cf136eb2e5cf9b0">
  <xsd:schema xmlns:xsd="http://www.w3.org/2001/XMLSchema" xmlns:xs="http://www.w3.org/2001/XMLSchema" xmlns:p="http://schemas.microsoft.com/office/2006/metadata/properties" xmlns:ns2="7ef337b0-eb94-4be7-8949-6b7e96f11489" xmlns:ns3="0192e229-93e0-4ca4-a6f1-59c26d700496" targetNamespace="http://schemas.microsoft.com/office/2006/metadata/properties" ma:root="true" ma:fieldsID="c6463b656be3214bba66e76951214d42" ns2:_="" ns3:_="">
    <xsd:import namespace="7ef337b0-eb94-4be7-8949-6b7e96f11489"/>
    <xsd:import namespace="0192e229-93e0-4ca4-a6f1-59c26d70049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f337b0-eb94-4be7-8949-6b7e96f1148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92e229-93e0-4ca4-a6f1-59c26d70049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C9A823-E0EB-4E7E-84EF-706F4BD221B8}">
  <ds:schemaRef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0192e229-93e0-4ca4-a6f1-59c26d700496"/>
    <ds:schemaRef ds:uri="7ef337b0-eb94-4be7-8949-6b7e96f11489"/>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97A33EFE-E690-443D-9D9D-67A83A491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f337b0-eb94-4be7-8949-6b7e96f11489"/>
    <ds:schemaRef ds:uri="0192e229-93e0-4ca4-a6f1-59c26d7004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2B6935-BDF0-4C99-864F-ED582307D9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Cover</vt:lpstr>
      <vt:lpstr>Disclaimer</vt:lpstr>
      <vt:lpstr>Data</vt:lpstr>
      <vt:lpstr>1.Financial Data</vt:lpstr>
      <vt:lpstr>2.Operating KPIs</vt:lpstr>
      <vt:lpstr>'1.Financial Data'!Area_stampa</vt:lpstr>
      <vt:lpstr>'2.Operating KPIs'!Area_stampa</vt:lpstr>
      <vt:lpstr>Cover!Area_stampa</vt:lpstr>
      <vt:lpstr>Data!Area_stampa</vt:lpstr>
      <vt:lpstr>Disclaimer!Area_stampa</vt:lpstr>
      <vt:lpstr>'1.Financial Data'!Titoli_stampa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Michele Vitale</dc:creator>
  <cp:lastModifiedBy>Vitale Michele</cp:lastModifiedBy>
  <cp:lastPrinted>2019-05-15T10:35:59Z</cp:lastPrinted>
  <dcterms:created xsi:type="dcterms:W3CDTF">2016-04-01T09:24:13Z</dcterms:created>
  <dcterms:modified xsi:type="dcterms:W3CDTF">2019-07-29T17:34:48Z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y fmtid="{D5CDD505-2E9C-101B-9397-08002B2CF9AE}" pid="3" name="ContentTypeId">
    <vt:lpwstr>0x0101002D8C742323A37A4A82342D9EE07D9B8A</vt:lpwstr>
  </property>
</Properties>
</file>